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1"/>
  </bookViews>
  <sheets>
    <sheet name="поселения_01.11.13" sheetId="1" r:id="rId1"/>
    <sheet name="район_01.11.13" sheetId="2" r:id="rId2"/>
  </sheets>
  <definedNames>
    <definedName name="_xlnm.Print_Titles" localSheetId="0">'поселения_01.11.13'!$C:$F</definedName>
    <definedName name="_xlnm.Print_Area" localSheetId="0">'поселения_01.11.13'!$A$1:$AU$25</definedName>
  </definedNames>
  <calcPr fullCalcOnLoad="1"/>
</workbook>
</file>

<file path=xl/sharedStrings.xml><?xml version="1.0" encoding="utf-8"?>
<sst xmlns="http://schemas.openxmlformats.org/spreadsheetml/2006/main" count="135" uniqueCount="68">
  <si>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</si>
  <si>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</si>
  <si>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</si>
  <si>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</si>
  <si>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</si>
  <si>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</si>
  <si>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</si>
  <si>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</si>
  <si>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</si>
  <si>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</si>
  <si>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</si>
  <si>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</si>
  <si>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</si>
  <si>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</si>
  <si>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</si>
  <si>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</si>
  <si>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</si>
  <si>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</si>
  <si>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</si>
  <si>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</si>
  <si>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</si>
  <si>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</si>
  <si>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</si>
  <si>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</si>
  <si>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</si>
  <si>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</si>
  <si>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</si>
  <si>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</si>
  <si>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</si>
  <si>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</si>
  <si>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</si>
  <si>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</si>
  <si>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</si>
  <si>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</si>
  <si>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</si>
  <si>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</si>
  <si>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</si>
  <si>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</si>
  <si>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</si>
  <si>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</si>
  <si>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</si>
  <si>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</si>
  <si>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</si>
  <si>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</si>
  <si>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</si>
  <si>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</si>
  <si>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</si>
  <si>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</si>
  <si>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</si>
  <si>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</si>
  <si>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</si>
  <si>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</si>
  <si>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</si>
  <si>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01.01.2013. </t>
  </si>
  <si>
    <t>всего по району</t>
  </si>
  <si>
    <t>задание 9 месяцев 2013 - снижение на 26,3 %</t>
  </si>
  <si>
    <t>Задание по снижению недоимки  на год - 7946,0 т.р.</t>
  </si>
  <si>
    <t>т.р.</t>
  </si>
  <si>
    <t>% отчисления</t>
  </si>
  <si>
    <t>всего</t>
  </si>
  <si>
    <t>бюджет района</t>
  </si>
  <si>
    <t>По данным  информационного ресурса</t>
  </si>
  <si>
    <t>Начальник финансового управления</t>
  </si>
  <si>
    <t>В.И. Демиденко</t>
  </si>
  <si>
    <t>Петина Е.Е. 2-52-36</t>
  </si>
  <si>
    <t xml:space="preserve">01.11.2013. </t>
  </si>
  <si>
    <t>Регулярные платежи за пользование недрами при пользовании недрами (ренталс) на территории РФ</t>
  </si>
  <si>
    <t>контрольная сумма недоимки на 01.01.2014. - 18 540,1 т.р.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</si>
</sst>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/>
    </xf>
    <xf numFmtId="164" fontId="4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4" fontId="49" fillId="33" borderId="11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5" fontId="21" fillId="33" borderId="15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horizontal="right"/>
    </xf>
    <xf numFmtId="164" fontId="48" fillId="33" borderId="14" xfId="0" applyNumberFormat="1" applyFont="1" applyFill="1" applyBorder="1" applyAlignment="1">
      <alignment horizontal="right"/>
    </xf>
    <xf numFmtId="164" fontId="48" fillId="33" borderId="15" xfId="0" applyNumberFormat="1" applyFont="1" applyFill="1" applyBorder="1" applyAlignment="1">
      <alignment horizontal="right"/>
    </xf>
    <xf numFmtId="164" fontId="49" fillId="33" borderId="17" xfId="0" applyNumberFormat="1" applyFont="1" applyFill="1" applyBorder="1" applyAlignment="1">
      <alignment horizontal="right"/>
    </xf>
    <xf numFmtId="164" fontId="49" fillId="33" borderId="14" xfId="0" applyNumberFormat="1" applyFont="1" applyFill="1" applyBorder="1" applyAlignment="1">
      <alignment horizontal="right"/>
    </xf>
    <xf numFmtId="164" fontId="49" fillId="33" borderId="15" xfId="0" applyNumberFormat="1" applyFont="1" applyFill="1" applyBorder="1" applyAlignment="1">
      <alignment horizontal="right"/>
    </xf>
    <xf numFmtId="164" fontId="52" fillId="33" borderId="14" xfId="0" applyNumberFormat="1" applyFont="1" applyFill="1" applyBorder="1" applyAlignment="1">
      <alignment horizontal="right"/>
    </xf>
    <xf numFmtId="164" fontId="52" fillId="33" borderId="11" xfId="0" applyNumberFormat="1" applyFont="1" applyFill="1" applyBorder="1" applyAlignment="1">
      <alignment/>
    </xf>
    <xf numFmtId="164" fontId="49" fillId="33" borderId="18" xfId="0" applyNumberFormat="1" applyFont="1" applyFill="1" applyBorder="1" applyAlignment="1">
      <alignment horizontal="right"/>
    </xf>
    <xf numFmtId="164" fontId="49" fillId="33" borderId="1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/>
    </xf>
    <xf numFmtId="0" fontId="35" fillId="33" borderId="14" xfId="0" applyFont="1" applyFill="1" applyBorder="1" applyAlignment="1">
      <alignment/>
    </xf>
    <xf numFmtId="164" fontId="48" fillId="33" borderId="16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8" fillId="33" borderId="21" xfId="0" applyNumberFormat="1" applyFont="1" applyFill="1" applyBorder="1" applyAlignment="1">
      <alignment/>
    </xf>
    <xf numFmtId="164" fontId="49" fillId="33" borderId="21" xfId="0" applyNumberFormat="1" applyFont="1" applyFill="1" applyBorder="1" applyAlignment="1">
      <alignment/>
    </xf>
    <xf numFmtId="164" fontId="52" fillId="0" borderId="11" xfId="0" applyNumberFormat="1" applyFont="1" applyFill="1" applyBorder="1" applyAlignment="1">
      <alignment/>
    </xf>
    <xf numFmtId="164" fontId="49" fillId="0" borderId="22" xfId="0" applyNumberFormat="1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47" fillId="0" borderId="23" xfId="0" applyNumberFormat="1" applyFont="1" applyFill="1" applyBorder="1" applyAlignment="1">
      <alignment horizontal="center" vertical="center" wrapText="1"/>
    </xf>
    <xf numFmtId="0" fontId="47" fillId="4" borderId="23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14" fontId="21" fillId="7" borderId="23" xfId="0" applyNumberFormat="1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165" fontId="21" fillId="7" borderId="23" xfId="0" applyNumberFormat="1" applyFont="1" applyFill="1" applyBorder="1" applyAlignment="1">
      <alignment horizontal="center" vertical="center" wrapText="1"/>
    </xf>
    <xf numFmtId="164" fontId="48" fillId="0" borderId="23" xfId="0" applyNumberFormat="1" applyFont="1" applyFill="1" applyBorder="1" applyAlignment="1">
      <alignment horizontal="right"/>
    </xf>
    <xf numFmtId="164" fontId="48" fillId="2" borderId="23" xfId="0" applyNumberFormat="1" applyFont="1" applyFill="1" applyBorder="1" applyAlignment="1">
      <alignment horizontal="right"/>
    </xf>
    <xf numFmtId="164" fontId="49" fillId="0" borderId="23" xfId="0" applyNumberFormat="1" applyFont="1" applyFill="1" applyBorder="1" applyAlignment="1">
      <alignment horizontal="right"/>
    </xf>
    <xf numFmtId="164" fontId="49" fillId="2" borderId="23" xfId="0" applyNumberFormat="1" applyFont="1" applyFill="1" applyBorder="1" applyAlignment="1">
      <alignment horizontal="right"/>
    </xf>
    <xf numFmtId="164" fontId="52" fillId="0" borderId="23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164" fontId="48" fillId="33" borderId="11" xfId="0" applyNumberFormat="1" applyFont="1" applyFill="1" applyBorder="1" applyAlignment="1">
      <alignment/>
    </xf>
    <xf numFmtId="164" fontId="49" fillId="33" borderId="22" xfId="0" applyNumberFormat="1" applyFont="1" applyFill="1" applyBorder="1" applyAlignment="1">
      <alignment/>
    </xf>
    <xf numFmtId="164" fontId="49" fillId="33" borderId="14" xfId="0" applyNumberFormat="1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0" borderId="23" xfId="0" applyBorder="1" applyAlignment="1">
      <alignment horizontal="center" vertical="center"/>
    </xf>
    <xf numFmtId="0" fontId="21" fillId="33" borderId="24" xfId="0" applyFont="1" applyFill="1" applyBorder="1" applyAlignment="1">
      <alignment horizontal="left"/>
    </xf>
    <xf numFmtId="0" fontId="35" fillId="33" borderId="14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"/>
  <sheetViews>
    <sheetView showZeros="0" zoomScalePageLayoutView="0" workbookViewId="0" topLeftCell="A1">
      <pane xSplit="6" ySplit="9" topLeftCell="L1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25" sqref="O25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0.42578125" style="37" customWidth="1"/>
    <col min="4" max="4" width="11.8515625" style="37" customWidth="1"/>
    <col min="5" max="5" width="9.140625" style="37" customWidth="1"/>
    <col min="6" max="6" width="22.28125" style="37" customWidth="1"/>
    <col min="7" max="8" width="9.140625" style="37" hidden="1" customWidth="1"/>
    <col min="9" max="9" width="9.57421875" style="37" hidden="1" customWidth="1"/>
    <col min="10" max="11" width="8.8515625" style="37" hidden="1" customWidth="1"/>
    <col min="12" max="12" width="9.7109375" style="37" customWidth="1"/>
    <col min="13" max="13" width="9.421875" style="37" customWidth="1"/>
    <col min="14" max="14" width="9.421875" style="37" bestFit="1" customWidth="1"/>
    <col min="15" max="81" width="9.140625" style="37" customWidth="1"/>
  </cols>
  <sheetData>
    <row r="1" ht="18.75">
      <c r="D1" s="38" t="s">
        <v>35</v>
      </c>
    </row>
    <row r="2" ht="15" customHeight="1" hidden="1">
      <c r="C2" s="39"/>
    </row>
    <row r="3" spans="3:4" ht="15" customHeight="1" hidden="1">
      <c r="C3" s="39"/>
      <c r="D3" s="37" t="s">
        <v>33</v>
      </c>
    </row>
    <row r="4" spans="3:4" ht="15" customHeight="1" hidden="1">
      <c r="C4" s="39"/>
      <c r="D4" s="37" t="s">
        <v>34</v>
      </c>
    </row>
    <row r="5" ht="15" customHeight="1">
      <c r="C5" s="39"/>
    </row>
    <row r="6" spans="3:81" s="7" customFormat="1" ht="46.5" customHeight="1">
      <c r="C6" s="40" t="s">
        <v>0</v>
      </c>
      <c r="D6" s="87" t="s">
        <v>1</v>
      </c>
      <c r="E6" s="87"/>
      <c r="F6" s="88"/>
      <c r="G6" s="89" t="s">
        <v>54</v>
      </c>
      <c r="H6" s="89"/>
      <c r="I6" s="89"/>
      <c r="J6" s="41"/>
      <c r="K6" s="42"/>
      <c r="L6" s="90" t="s">
        <v>41</v>
      </c>
      <c r="M6" s="90"/>
      <c r="N6" s="90"/>
      <c r="O6" s="83" t="s">
        <v>42</v>
      </c>
      <c r="P6" s="83"/>
      <c r="Q6" s="83"/>
      <c r="R6" s="83" t="s">
        <v>43</v>
      </c>
      <c r="S6" s="83"/>
      <c r="T6" s="83"/>
      <c r="U6" s="83" t="s">
        <v>44</v>
      </c>
      <c r="V6" s="83"/>
      <c r="W6" s="83"/>
      <c r="X6" s="83" t="s">
        <v>45</v>
      </c>
      <c r="Y6" s="83"/>
      <c r="Z6" s="83"/>
      <c r="AA6" s="83" t="s">
        <v>46</v>
      </c>
      <c r="AB6" s="83"/>
      <c r="AC6" s="83"/>
      <c r="AD6" s="83" t="s">
        <v>47</v>
      </c>
      <c r="AE6" s="83"/>
      <c r="AF6" s="83"/>
      <c r="AG6" s="83" t="s">
        <v>48</v>
      </c>
      <c r="AH6" s="83"/>
      <c r="AI6" s="83"/>
      <c r="AJ6" s="83" t="s">
        <v>49</v>
      </c>
      <c r="AK6" s="83"/>
      <c r="AL6" s="83"/>
      <c r="AM6" s="83" t="s">
        <v>50</v>
      </c>
      <c r="AN6" s="83"/>
      <c r="AO6" s="83"/>
      <c r="AP6" s="83" t="s">
        <v>51</v>
      </c>
      <c r="AQ6" s="83"/>
      <c r="AR6" s="83"/>
      <c r="AS6" s="83" t="s">
        <v>52</v>
      </c>
      <c r="AT6" s="83"/>
      <c r="AU6" s="8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3:81" s="1" customFormat="1" ht="29.25" customHeight="1">
      <c r="C7" s="37"/>
      <c r="D7" s="37"/>
      <c r="E7" s="37"/>
      <c r="F7" s="37"/>
      <c r="G7" s="22"/>
      <c r="H7" s="22"/>
      <c r="I7" s="23"/>
      <c r="J7" s="22"/>
      <c r="K7" s="22"/>
      <c r="L7" s="63">
        <v>41275</v>
      </c>
      <c r="M7" s="64" t="s">
        <v>65</v>
      </c>
      <c r="N7" s="65" t="s">
        <v>36</v>
      </c>
      <c r="O7" s="63">
        <v>41275</v>
      </c>
      <c r="P7" s="64" t="s">
        <v>65</v>
      </c>
      <c r="Q7" s="65" t="s">
        <v>36</v>
      </c>
      <c r="R7" s="63">
        <v>41275</v>
      </c>
      <c r="S7" s="64" t="s">
        <v>65</v>
      </c>
      <c r="T7" s="65" t="s">
        <v>36</v>
      </c>
      <c r="U7" s="63">
        <v>41275</v>
      </c>
      <c r="V7" s="64" t="s">
        <v>65</v>
      </c>
      <c r="W7" s="65" t="s">
        <v>36</v>
      </c>
      <c r="X7" s="63">
        <v>41275</v>
      </c>
      <c r="Y7" s="64" t="s">
        <v>65</v>
      </c>
      <c r="Z7" s="65" t="s">
        <v>36</v>
      </c>
      <c r="AA7" s="63">
        <v>41275</v>
      </c>
      <c r="AB7" s="64" t="s">
        <v>65</v>
      </c>
      <c r="AC7" s="65" t="s">
        <v>36</v>
      </c>
      <c r="AD7" s="63">
        <v>41275</v>
      </c>
      <c r="AE7" s="64" t="s">
        <v>65</v>
      </c>
      <c r="AF7" s="65" t="s">
        <v>36</v>
      </c>
      <c r="AG7" s="63">
        <v>41275</v>
      </c>
      <c r="AH7" s="64" t="s">
        <v>65</v>
      </c>
      <c r="AI7" s="65" t="s">
        <v>36</v>
      </c>
      <c r="AJ7" s="63">
        <v>41275</v>
      </c>
      <c r="AK7" s="64" t="s">
        <v>65</v>
      </c>
      <c r="AL7" s="65" t="s">
        <v>36</v>
      </c>
      <c r="AM7" s="63">
        <v>41275</v>
      </c>
      <c r="AN7" s="64" t="s">
        <v>65</v>
      </c>
      <c r="AO7" s="65" t="s">
        <v>36</v>
      </c>
      <c r="AP7" s="63">
        <v>41275</v>
      </c>
      <c r="AQ7" s="64" t="s">
        <v>65</v>
      </c>
      <c r="AR7" s="65" t="s">
        <v>36</v>
      </c>
      <c r="AS7" s="63">
        <v>41275</v>
      </c>
      <c r="AT7" s="64" t="s">
        <v>65</v>
      </c>
      <c r="AU7" s="65" t="s">
        <v>36</v>
      </c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</row>
    <row r="8" spans="3:81" s="8" customFormat="1" ht="12.75" hidden="1">
      <c r="C8" s="44"/>
      <c r="D8" s="84" t="s">
        <v>55</v>
      </c>
      <c r="E8" s="84"/>
      <c r="F8" s="84"/>
      <c r="G8" s="24"/>
      <c r="H8" s="25"/>
      <c r="I8" s="26"/>
      <c r="J8" s="24"/>
      <c r="K8" s="24"/>
      <c r="L8" s="66"/>
      <c r="M8" s="67"/>
      <c r="N8" s="68">
        <f>N9/L9%</f>
        <v>-21.39775904619319</v>
      </c>
      <c r="O8" s="66"/>
      <c r="P8" s="67"/>
      <c r="Q8" s="68">
        <f>Q9/O9%</f>
        <v>-12.545027407987488</v>
      </c>
      <c r="R8" s="66"/>
      <c r="S8" s="67"/>
      <c r="T8" s="68">
        <f>T9/R9%</f>
        <v>-36.79213577549991</v>
      </c>
      <c r="U8" s="66"/>
      <c r="V8" s="67"/>
      <c r="W8" s="68">
        <f>W9/U9%</f>
        <v>-51.02293862368258</v>
      </c>
      <c r="X8" s="66"/>
      <c r="Y8" s="67"/>
      <c r="Z8" s="68">
        <f>Z9/X9%</f>
        <v>-60.847953216374265</v>
      </c>
      <c r="AA8" s="66"/>
      <c r="AB8" s="67"/>
      <c r="AC8" s="68">
        <f>AC9/AA9%</f>
        <v>-33.61063598196239</v>
      </c>
      <c r="AD8" s="66"/>
      <c r="AE8" s="67"/>
      <c r="AF8" s="68">
        <f>AF9/AD9%</f>
        <v>-41.44459006844327</v>
      </c>
      <c r="AG8" s="66"/>
      <c r="AH8" s="67"/>
      <c r="AI8" s="68">
        <f>AI9/AG9%</f>
        <v>-49.94314951677088</v>
      </c>
      <c r="AJ8" s="66"/>
      <c r="AK8" s="67"/>
      <c r="AL8" s="68">
        <f>AL9/AJ9%</f>
        <v>-34.10966981132075</v>
      </c>
      <c r="AM8" s="66"/>
      <c r="AN8" s="67"/>
      <c r="AO8" s="68">
        <f>AO9/AM9%</f>
        <v>-34.39752832131822</v>
      </c>
      <c r="AP8" s="66"/>
      <c r="AQ8" s="67"/>
      <c r="AR8" s="68">
        <f>AR9/AP9%</f>
        <v>-47.035256410256416</v>
      </c>
      <c r="AS8" s="66"/>
      <c r="AT8" s="67"/>
      <c r="AU8" s="68">
        <f>AU9/AS9%</f>
        <v>-17.68133263613954</v>
      </c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1" s="4" customFormat="1" ht="15">
      <c r="A9" s="4" t="s">
        <v>40</v>
      </c>
      <c r="B9" s="4" t="s">
        <v>39</v>
      </c>
      <c r="C9" s="45" t="s">
        <v>2</v>
      </c>
      <c r="D9" s="85" t="s">
        <v>3</v>
      </c>
      <c r="E9" s="85"/>
      <c r="F9" s="86"/>
      <c r="G9" s="27"/>
      <c r="H9" s="28"/>
      <c r="I9" s="29"/>
      <c r="J9" s="46"/>
      <c r="K9" s="46"/>
      <c r="L9" s="69">
        <f>SUM(L11:L25)</f>
        <v>14627.7</v>
      </c>
      <c r="M9" s="69">
        <f>SUM(M11:M25)+M26</f>
        <v>11497.699999999999</v>
      </c>
      <c r="N9" s="70">
        <f>M9-L9</f>
        <v>-3130.000000000002</v>
      </c>
      <c r="O9" s="69">
        <f>SUM(O11:O25)</f>
        <v>638.5000000000001</v>
      </c>
      <c r="P9" s="69">
        <f>SUM(P11:P25)</f>
        <v>558.4</v>
      </c>
      <c r="Q9" s="70">
        <f>P9-O9</f>
        <v>-80.10000000000014</v>
      </c>
      <c r="R9" s="69">
        <f>SUM(R11:R25)</f>
        <v>1190.2</v>
      </c>
      <c r="S9" s="69">
        <f>SUM(S11:S25)</f>
        <v>752.3000000000001</v>
      </c>
      <c r="T9" s="70">
        <f>S9-R9</f>
        <v>-437.9</v>
      </c>
      <c r="U9" s="69">
        <f>SUM(U11:U25)</f>
        <v>967.8</v>
      </c>
      <c r="V9" s="69">
        <f>SUM(V11:V25)</f>
        <v>474</v>
      </c>
      <c r="W9" s="70">
        <f>V9-U9</f>
        <v>-493.79999999999995</v>
      </c>
      <c r="X9" s="69">
        <f>SUM(X11:X25)</f>
        <v>1026</v>
      </c>
      <c r="Y9" s="69">
        <f>SUM(Y11:Y25)</f>
        <v>401.7</v>
      </c>
      <c r="Z9" s="70">
        <f>Y9-X9</f>
        <v>-624.3</v>
      </c>
      <c r="AA9" s="69">
        <f>SUM(AA11:AA25)</f>
        <v>1286.2000000000003</v>
      </c>
      <c r="AB9" s="69">
        <f>SUM(AB11:AB25)</f>
        <v>853.9</v>
      </c>
      <c r="AC9" s="70">
        <f>AB9-AA9</f>
        <v>-432.3000000000003</v>
      </c>
      <c r="AD9" s="69">
        <f>SUM(AD11:AD25)</f>
        <v>686.7</v>
      </c>
      <c r="AE9" s="69">
        <f>SUM(AE11:AE25)</f>
        <v>402.1000000000001</v>
      </c>
      <c r="AF9" s="70">
        <f>AE9-AD9</f>
        <v>-284.59999999999997</v>
      </c>
      <c r="AG9" s="69">
        <f>SUM(AG11:AG25)</f>
        <v>703.5999999999999</v>
      </c>
      <c r="AH9" s="69">
        <f>SUM(AH11:AH25)</f>
        <v>352.20000000000005</v>
      </c>
      <c r="AI9" s="70">
        <f>AH9-AG9</f>
        <v>-351.39999999999986</v>
      </c>
      <c r="AJ9" s="69">
        <f>SUM(AJ11:AJ25)</f>
        <v>1017.5999999999999</v>
      </c>
      <c r="AK9" s="69">
        <f>SUM(AK11:AK25)</f>
        <v>670.5</v>
      </c>
      <c r="AL9" s="70">
        <f>AK9-AJ9</f>
        <v>-347.0999999999999</v>
      </c>
      <c r="AM9" s="69">
        <f>SUM(AM11:AM25)</f>
        <v>291.3</v>
      </c>
      <c r="AN9" s="69">
        <f>SUM(AN11:AN25)</f>
        <v>191.10000000000002</v>
      </c>
      <c r="AO9" s="70">
        <f>AN9-AM9</f>
        <v>-100.19999999999999</v>
      </c>
      <c r="AP9" s="69">
        <f>SUM(AP11:AP25)</f>
        <v>1372.8</v>
      </c>
      <c r="AQ9" s="69">
        <f>SUM(AQ11:AQ25)</f>
        <v>727.0999999999999</v>
      </c>
      <c r="AR9" s="70">
        <f>AQ9-AP9</f>
        <v>-645.7</v>
      </c>
      <c r="AS9" s="69">
        <f>SUM(AS11:AS25)</f>
        <v>2677.4</v>
      </c>
      <c r="AT9" s="69">
        <f>SUM(AT11:AT25)</f>
        <v>2204</v>
      </c>
      <c r="AU9" s="70">
        <f>AT9-AS9</f>
        <v>-473.4000000000001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</row>
    <row r="10" spans="3:81" s="1" customFormat="1" ht="15" customHeight="1" hidden="1">
      <c r="C10" s="48"/>
      <c r="D10" s="48" t="s">
        <v>4</v>
      </c>
      <c r="E10" s="48"/>
      <c r="F10" s="49"/>
      <c r="G10" s="30"/>
      <c r="H10" s="31"/>
      <c r="I10" s="29"/>
      <c r="J10" s="28"/>
      <c r="K10" s="28"/>
      <c r="L10" s="71"/>
      <c r="M10" s="71"/>
      <c r="N10" s="72">
        <f aca="true" t="shared" si="0" ref="N10:N26">M10-L10</f>
        <v>0</v>
      </c>
      <c r="O10" s="71"/>
      <c r="P10" s="71"/>
      <c r="Q10" s="72">
        <f aca="true" t="shared" si="1" ref="Q10:Q26">P10-O10</f>
        <v>0</v>
      </c>
      <c r="R10" s="71"/>
      <c r="S10" s="71"/>
      <c r="T10" s="72">
        <f aca="true" t="shared" si="2" ref="T10:T26">S10-R10</f>
        <v>0</v>
      </c>
      <c r="U10" s="71"/>
      <c r="V10" s="71"/>
      <c r="W10" s="72">
        <f aca="true" t="shared" si="3" ref="W10:W26">V10-U10</f>
        <v>0</v>
      </c>
      <c r="X10" s="71"/>
      <c r="Y10" s="71"/>
      <c r="Z10" s="72">
        <f aca="true" t="shared" si="4" ref="Z10:Z26">Y10-X10</f>
        <v>0</v>
      </c>
      <c r="AA10" s="71"/>
      <c r="AB10" s="71"/>
      <c r="AC10" s="72">
        <f aca="true" t="shared" si="5" ref="AC10:AC26">AB10-AA10</f>
        <v>0</v>
      </c>
      <c r="AD10" s="71"/>
      <c r="AE10" s="71"/>
      <c r="AF10" s="72">
        <f aca="true" t="shared" si="6" ref="AF10:AF26">AE10-AD10</f>
        <v>0</v>
      </c>
      <c r="AG10" s="71"/>
      <c r="AH10" s="71"/>
      <c r="AI10" s="72">
        <f aca="true" t="shared" si="7" ref="AI10:AI26">AH10-AG10</f>
        <v>0</v>
      </c>
      <c r="AJ10" s="71"/>
      <c r="AK10" s="71"/>
      <c r="AL10" s="72">
        <f aca="true" t="shared" si="8" ref="AL10:AL26">AK10-AJ10</f>
        <v>0</v>
      </c>
      <c r="AM10" s="71"/>
      <c r="AN10" s="71"/>
      <c r="AO10" s="72">
        <f aca="true" t="shared" si="9" ref="AO10:AO26">AN10-AM10</f>
        <v>0</v>
      </c>
      <c r="AP10" s="71"/>
      <c r="AQ10" s="71"/>
      <c r="AR10" s="72">
        <f aca="true" t="shared" si="10" ref="AR10:AR26">AQ10-AP10</f>
        <v>0</v>
      </c>
      <c r="AS10" s="71"/>
      <c r="AT10" s="71"/>
      <c r="AU10" s="72">
        <f aca="true" t="shared" si="11" ref="AU10:AU26">AT10-AS10</f>
        <v>0</v>
      </c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</row>
    <row r="11" spans="2:81" s="1" customFormat="1" ht="29.25" customHeight="1">
      <c r="B11" s="1">
        <v>0.0556</v>
      </c>
      <c r="C11" s="48" t="s">
        <v>5</v>
      </c>
      <c r="D11" s="79" t="s">
        <v>6</v>
      </c>
      <c r="E11" s="79"/>
      <c r="F11" s="80"/>
      <c r="G11" s="31"/>
      <c r="H11" s="21"/>
      <c r="I11" s="32"/>
      <c r="J11" s="31"/>
      <c r="K11" s="31"/>
      <c r="L11" s="71">
        <v>3255.3</v>
      </c>
      <c r="M11" s="71">
        <v>2685.7</v>
      </c>
      <c r="N11" s="72">
        <f t="shared" si="0"/>
        <v>-569.6000000000004</v>
      </c>
      <c r="O11" s="71"/>
      <c r="P11" s="71"/>
      <c r="Q11" s="72">
        <f t="shared" si="1"/>
        <v>0</v>
      </c>
      <c r="R11" s="71"/>
      <c r="S11" s="71">
        <v>25.3</v>
      </c>
      <c r="T11" s="72">
        <f t="shared" si="2"/>
        <v>25.3</v>
      </c>
      <c r="U11" s="71">
        <v>78.5</v>
      </c>
      <c r="V11" s="71">
        <v>1.4</v>
      </c>
      <c r="W11" s="72">
        <f t="shared" si="3"/>
        <v>-77.1</v>
      </c>
      <c r="X11" s="71">
        <v>14.5</v>
      </c>
      <c r="Y11" s="71">
        <v>14.5</v>
      </c>
      <c r="Z11" s="72">
        <f t="shared" si="4"/>
        <v>0</v>
      </c>
      <c r="AA11" s="71">
        <v>0.2</v>
      </c>
      <c r="AB11" s="71"/>
      <c r="AC11" s="72">
        <f t="shared" si="5"/>
        <v>-0.2</v>
      </c>
      <c r="AD11" s="71">
        <v>28</v>
      </c>
      <c r="AE11" s="71">
        <v>63.7</v>
      </c>
      <c r="AF11" s="72">
        <f t="shared" si="6"/>
        <v>35.7</v>
      </c>
      <c r="AG11" s="71"/>
      <c r="AH11" s="71"/>
      <c r="AI11" s="72">
        <f t="shared" si="7"/>
        <v>0</v>
      </c>
      <c r="AJ11" s="71">
        <v>0.5</v>
      </c>
      <c r="AK11" s="71"/>
      <c r="AL11" s="72">
        <f t="shared" si="8"/>
        <v>-0.5</v>
      </c>
      <c r="AM11" s="71">
        <v>0.5</v>
      </c>
      <c r="AN11" s="71">
        <v>0.5</v>
      </c>
      <c r="AO11" s="72">
        <f t="shared" si="9"/>
        <v>0</v>
      </c>
      <c r="AP11" s="71">
        <v>0</v>
      </c>
      <c r="AQ11" s="71">
        <v>6.6</v>
      </c>
      <c r="AR11" s="72">
        <f t="shared" si="10"/>
        <v>6.6</v>
      </c>
      <c r="AS11" s="71">
        <v>1074</v>
      </c>
      <c r="AT11" s="71">
        <v>1108</v>
      </c>
      <c r="AU11" s="72">
        <f t="shared" si="11"/>
        <v>34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</row>
    <row r="12" spans="1:81" s="1" customFormat="1" ht="18" customHeight="1">
      <c r="A12" s="1">
        <v>0.1</v>
      </c>
      <c r="B12" s="1">
        <v>0.558</v>
      </c>
      <c r="C12" s="48" t="s">
        <v>7</v>
      </c>
      <c r="D12" s="79" t="s">
        <v>8</v>
      </c>
      <c r="E12" s="79"/>
      <c r="F12" s="80"/>
      <c r="G12" s="31"/>
      <c r="H12" s="21"/>
      <c r="I12" s="32"/>
      <c r="J12" s="31"/>
      <c r="K12" s="31"/>
      <c r="L12" s="71">
        <v>698.2</v>
      </c>
      <c r="M12" s="71">
        <v>2251.4</v>
      </c>
      <c r="N12" s="72">
        <f t="shared" si="0"/>
        <v>1553.2</v>
      </c>
      <c r="O12" s="71">
        <v>49.9</v>
      </c>
      <c r="P12" s="71">
        <v>73.9</v>
      </c>
      <c r="Q12" s="72">
        <f t="shared" si="1"/>
        <v>24.000000000000007</v>
      </c>
      <c r="R12" s="71">
        <v>72.3</v>
      </c>
      <c r="S12" s="71">
        <v>88</v>
      </c>
      <c r="T12" s="72">
        <f t="shared" si="2"/>
        <v>15.700000000000003</v>
      </c>
      <c r="U12" s="71">
        <v>62.8</v>
      </c>
      <c r="V12" s="71">
        <v>109.2</v>
      </c>
      <c r="W12" s="72">
        <f t="shared" si="3"/>
        <v>46.400000000000006</v>
      </c>
      <c r="X12" s="71">
        <v>64.3</v>
      </c>
      <c r="Y12" s="71">
        <v>159.1</v>
      </c>
      <c r="Z12" s="72">
        <f t="shared" si="4"/>
        <v>94.8</v>
      </c>
      <c r="AA12" s="71">
        <v>2.7</v>
      </c>
      <c r="AB12" s="71">
        <v>40.9</v>
      </c>
      <c r="AC12" s="72">
        <f t="shared" si="5"/>
        <v>38.199999999999996</v>
      </c>
      <c r="AD12" s="71">
        <v>57.2</v>
      </c>
      <c r="AE12" s="71">
        <v>73.9</v>
      </c>
      <c r="AF12" s="72">
        <f t="shared" si="6"/>
        <v>16.700000000000003</v>
      </c>
      <c r="AG12" s="71">
        <v>41</v>
      </c>
      <c r="AH12" s="71">
        <v>91.7</v>
      </c>
      <c r="AI12" s="72">
        <f t="shared" si="7"/>
        <v>50.7</v>
      </c>
      <c r="AJ12" s="71">
        <v>28.6</v>
      </c>
      <c r="AK12" s="71">
        <v>58.2</v>
      </c>
      <c r="AL12" s="72">
        <f t="shared" si="8"/>
        <v>29.6</v>
      </c>
      <c r="AM12" s="71">
        <v>13.8</v>
      </c>
      <c r="AN12" s="71">
        <v>35.2</v>
      </c>
      <c r="AO12" s="72">
        <f t="shared" si="9"/>
        <v>21.400000000000002</v>
      </c>
      <c r="AP12" s="71">
        <v>72.2</v>
      </c>
      <c r="AQ12" s="71">
        <v>106.2</v>
      </c>
      <c r="AR12" s="72">
        <f t="shared" si="10"/>
        <v>34</v>
      </c>
      <c r="AS12" s="71">
        <v>204.1</v>
      </c>
      <c r="AT12" s="71">
        <v>345</v>
      </c>
      <c r="AU12" s="72">
        <f t="shared" si="11"/>
        <v>140.9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</row>
    <row r="13" spans="1:81" s="1" customFormat="1" ht="30" customHeight="1">
      <c r="A13" s="1">
        <v>0.225</v>
      </c>
      <c r="B13" s="1">
        <v>0.225</v>
      </c>
      <c r="C13" s="48" t="s">
        <v>9</v>
      </c>
      <c r="D13" s="79" t="s">
        <v>10</v>
      </c>
      <c r="E13" s="79"/>
      <c r="F13" s="80"/>
      <c r="G13" s="31"/>
      <c r="H13" s="21"/>
      <c r="I13" s="32"/>
      <c r="J13" s="31"/>
      <c r="K13" s="31"/>
      <c r="L13" s="71">
        <v>148.5</v>
      </c>
      <c r="M13" s="71">
        <v>490.9</v>
      </c>
      <c r="N13" s="72">
        <f t="shared" si="0"/>
        <v>342.4</v>
      </c>
      <c r="O13" s="71"/>
      <c r="P13" s="71">
        <v>0</v>
      </c>
      <c r="Q13" s="72">
        <f t="shared" si="1"/>
        <v>0</v>
      </c>
      <c r="R13" s="71"/>
      <c r="S13" s="71">
        <v>0</v>
      </c>
      <c r="T13" s="72">
        <f t="shared" si="2"/>
        <v>0</v>
      </c>
      <c r="U13" s="71"/>
      <c r="V13" s="71"/>
      <c r="W13" s="72">
        <f t="shared" si="3"/>
        <v>0</v>
      </c>
      <c r="X13" s="71"/>
      <c r="Y13" s="71"/>
      <c r="Z13" s="72">
        <f t="shared" si="4"/>
        <v>0</v>
      </c>
      <c r="AA13" s="71">
        <v>4.7</v>
      </c>
      <c r="AB13" s="71">
        <v>5.2</v>
      </c>
      <c r="AC13" s="72">
        <f t="shared" si="5"/>
        <v>0.5</v>
      </c>
      <c r="AD13" s="71"/>
      <c r="AE13" s="71"/>
      <c r="AF13" s="72">
        <f t="shared" si="6"/>
        <v>0</v>
      </c>
      <c r="AG13" s="71"/>
      <c r="AH13" s="71">
        <v>0</v>
      </c>
      <c r="AI13" s="72">
        <f t="shared" si="7"/>
        <v>0</v>
      </c>
      <c r="AJ13" s="71">
        <v>0</v>
      </c>
      <c r="AK13" s="71">
        <v>0.2</v>
      </c>
      <c r="AL13" s="72">
        <f t="shared" si="8"/>
        <v>0.2</v>
      </c>
      <c r="AM13" s="71"/>
      <c r="AN13" s="71"/>
      <c r="AO13" s="72">
        <f t="shared" si="9"/>
        <v>0</v>
      </c>
      <c r="AP13" s="71">
        <v>0.2</v>
      </c>
      <c r="AQ13" s="71">
        <v>0.2</v>
      </c>
      <c r="AR13" s="72">
        <f t="shared" si="10"/>
        <v>0</v>
      </c>
      <c r="AS13" s="71">
        <v>0.1</v>
      </c>
      <c r="AT13" s="71">
        <v>6.8</v>
      </c>
      <c r="AU13" s="72">
        <f t="shared" si="11"/>
        <v>6.7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</row>
    <row r="14" spans="2:81" s="1" customFormat="1" ht="30.75" customHeight="1">
      <c r="B14" s="1">
        <v>1</v>
      </c>
      <c r="C14" s="48" t="s">
        <v>11</v>
      </c>
      <c r="D14" s="79" t="s">
        <v>12</v>
      </c>
      <c r="E14" s="79"/>
      <c r="F14" s="80"/>
      <c r="G14" s="31"/>
      <c r="H14" s="21"/>
      <c r="I14" s="32"/>
      <c r="J14" s="31"/>
      <c r="K14" s="31"/>
      <c r="L14" s="71">
        <v>148.3</v>
      </c>
      <c r="M14" s="71">
        <v>766.6</v>
      </c>
      <c r="N14" s="72">
        <f t="shared" si="0"/>
        <v>618.3</v>
      </c>
      <c r="O14" s="71">
        <v>1.9</v>
      </c>
      <c r="P14" s="71">
        <v>7.6</v>
      </c>
      <c r="Q14" s="72">
        <f t="shared" si="1"/>
        <v>5.699999999999999</v>
      </c>
      <c r="R14" s="71">
        <v>12.6</v>
      </c>
      <c r="S14" s="71">
        <v>16.8</v>
      </c>
      <c r="T14" s="72">
        <f t="shared" si="2"/>
        <v>4.200000000000001</v>
      </c>
      <c r="U14" s="71">
        <v>0.8</v>
      </c>
      <c r="V14" s="71">
        <v>4</v>
      </c>
      <c r="W14" s="72">
        <f t="shared" si="3"/>
        <v>3.2</v>
      </c>
      <c r="X14" s="71">
        <v>0.8</v>
      </c>
      <c r="Y14" s="71">
        <v>8.1</v>
      </c>
      <c r="Z14" s="72">
        <f t="shared" si="4"/>
        <v>7.3</v>
      </c>
      <c r="AA14" s="71">
        <v>2.6</v>
      </c>
      <c r="AB14" s="71">
        <v>20.6</v>
      </c>
      <c r="AC14" s="72">
        <f t="shared" si="5"/>
        <v>18</v>
      </c>
      <c r="AD14" s="71">
        <v>1</v>
      </c>
      <c r="AE14" s="71">
        <v>2.4</v>
      </c>
      <c r="AF14" s="72">
        <f t="shared" si="6"/>
        <v>1.4</v>
      </c>
      <c r="AG14" s="71">
        <v>1</v>
      </c>
      <c r="AH14" s="71">
        <v>4.7</v>
      </c>
      <c r="AI14" s="72">
        <f t="shared" si="7"/>
        <v>3.7</v>
      </c>
      <c r="AJ14" s="71">
        <v>4.5</v>
      </c>
      <c r="AK14" s="71">
        <v>20.3</v>
      </c>
      <c r="AL14" s="72">
        <f t="shared" si="8"/>
        <v>15.8</v>
      </c>
      <c r="AM14" s="71">
        <v>2.2</v>
      </c>
      <c r="AN14" s="71">
        <v>3.1</v>
      </c>
      <c r="AO14" s="72">
        <f t="shared" si="9"/>
        <v>0.8999999999999999</v>
      </c>
      <c r="AP14" s="71">
        <v>2.8</v>
      </c>
      <c r="AQ14" s="71">
        <v>3.5</v>
      </c>
      <c r="AR14" s="72">
        <f t="shared" si="10"/>
        <v>0.7000000000000002</v>
      </c>
      <c r="AS14" s="71">
        <v>33.4</v>
      </c>
      <c r="AT14" s="71">
        <v>87.3</v>
      </c>
      <c r="AU14" s="72">
        <f t="shared" si="11"/>
        <v>53.9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</row>
    <row r="15" spans="2:81" s="1" customFormat="1" ht="39.75" customHeight="1">
      <c r="B15" s="1">
        <v>0.9</v>
      </c>
      <c r="C15" s="48" t="s">
        <v>13</v>
      </c>
      <c r="D15" s="79" t="s">
        <v>14</v>
      </c>
      <c r="E15" s="79"/>
      <c r="F15" s="80"/>
      <c r="G15" s="31"/>
      <c r="H15" s="21"/>
      <c r="I15" s="32"/>
      <c r="J15" s="31"/>
      <c r="K15" s="31"/>
      <c r="L15" s="71">
        <v>275.2</v>
      </c>
      <c r="M15" s="71">
        <v>297.5</v>
      </c>
      <c r="N15" s="72">
        <f t="shared" si="0"/>
        <v>22.30000000000001</v>
      </c>
      <c r="O15" s="71">
        <v>3.3</v>
      </c>
      <c r="P15" s="71">
        <v>3.6</v>
      </c>
      <c r="Q15" s="72">
        <f t="shared" si="1"/>
        <v>0.30000000000000027</v>
      </c>
      <c r="R15" s="71">
        <v>9.6</v>
      </c>
      <c r="S15" s="71">
        <v>10.5</v>
      </c>
      <c r="T15" s="72">
        <f t="shared" si="2"/>
        <v>0.9000000000000004</v>
      </c>
      <c r="U15" s="71"/>
      <c r="V15" s="71"/>
      <c r="W15" s="72">
        <f t="shared" si="3"/>
        <v>0</v>
      </c>
      <c r="X15" s="71">
        <v>0.9</v>
      </c>
      <c r="Y15" s="71">
        <v>0.9</v>
      </c>
      <c r="Z15" s="72">
        <f t="shared" si="4"/>
        <v>0</v>
      </c>
      <c r="AA15" s="71">
        <v>11.2</v>
      </c>
      <c r="AB15" s="71">
        <v>12</v>
      </c>
      <c r="AC15" s="72">
        <f t="shared" si="5"/>
        <v>0.8000000000000007</v>
      </c>
      <c r="AD15" s="71">
        <v>0.7</v>
      </c>
      <c r="AE15" s="71">
        <v>0.8</v>
      </c>
      <c r="AF15" s="72">
        <f t="shared" si="6"/>
        <v>0.10000000000000009</v>
      </c>
      <c r="AG15" s="71"/>
      <c r="AH15" s="71"/>
      <c r="AI15" s="72">
        <f t="shared" si="7"/>
        <v>0</v>
      </c>
      <c r="AJ15" s="71">
        <v>2.6</v>
      </c>
      <c r="AK15" s="71">
        <v>2.9</v>
      </c>
      <c r="AL15" s="72">
        <f t="shared" si="8"/>
        <v>0.2999999999999998</v>
      </c>
      <c r="AM15" s="71">
        <v>5.4</v>
      </c>
      <c r="AN15" s="71">
        <v>0.7</v>
      </c>
      <c r="AO15" s="72">
        <f t="shared" si="9"/>
        <v>-4.7</v>
      </c>
      <c r="AP15" s="71">
        <v>4.7</v>
      </c>
      <c r="AQ15" s="71">
        <v>5.3</v>
      </c>
      <c r="AR15" s="72">
        <f t="shared" si="10"/>
        <v>0.5999999999999996</v>
      </c>
      <c r="AS15" s="71">
        <v>30.7</v>
      </c>
      <c r="AT15" s="71">
        <v>36</v>
      </c>
      <c r="AU15" s="72">
        <f t="shared" si="11"/>
        <v>5.300000000000001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</row>
    <row r="16" spans="1:81" s="1" customFormat="1" ht="15">
      <c r="A16" s="1">
        <v>0.5</v>
      </c>
      <c r="B16" s="1">
        <v>0.5</v>
      </c>
      <c r="C16" s="48" t="s">
        <v>38</v>
      </c>
      <c r="D16" s="79" t="s">
        <v>37</v>
      </c>
      <c r="E16" s="79"/>
      <c r="F16" s="80"/>
      <c r="G16" s="31"/>
      <c r="H16" s="21"/>
      <c r="I16" s="32"/>
      <c r="J16" s="31"/>
      <c r="K16" s="31"/>
      <c r="L16" s="71">
        <v>3.7</v>
      </c>
      <c r="M16" s="71">
        <v>3.7</v>
      </c>
      <c r="N16" s="72">
        <f t="shared" si="0"/>
        <v>0</v>
      </c>
      <c r="O16" s="71"/>
      <c r="P16" s="71"/>
      <c r="Q16" s="72">
        <f t="shared" si="1"/>
        <v>0</v>
      </c>
      <c r="R16" s="71"/>
      <c r="S16" s="71"/>
      <c r="T16" s="72">
        <f t="shared" si="2"/>
        <v>0</v>
      </c>
      <c r="U16" s="71"/>
      <c r="V16" s="71">
        <v>0</v>
      </c>
      <c r="W16" s="72">
        <f t="shared" si="3"/>
        <v>0</v>
      </c>
      <c r="X16" s="71"/>
      <c r="Y16" s="71"/>
      <c r="Z16" s="72">
        <f t="shared" si="4"/>
        <v>0</v>
      </c>
      <c r="AA16" s="71"/>
      <c r="AB16" s="71">
        <v>0</v>
      </c>
      <c r="AC16" s="72">
        <f t="shared" si="5"/>
        <v>0</v>
      </c>
      <c r="AD16" s="71"/>
      <c r="AE16" s="71"/>
      <c r="AF16" s="72">
        <f t="shared" si="6"/>
        <v>0</v>
      </c>
      <c r="AG16" s="71"/>
      <c r="AH16" s="71"/>
      <c r="AI16" s="72">
        <f t="shared" si="7"/>
        <v>0</v>
      </c>
      <c r="AJ16" s="71"/>
      <c r="AK16" s="71">
        <v>0</v>
      </c>
      <c r="AL16" s="72">
        <f t="shared" si="8"/>
        <v>0</v>
      </c>
      <c r="AM16" s="71"/>
      <c r="AN16" s="71">
        <v>0.1</v>
      </c>
      <c r="AO16" s="72">
        <f t="shared" si="9"/>
        <v>0.1</v>
      </c>
      <c r="AP16" s="71">
        <v>0.9</v>
      </c>
      <c r="AQ16" s="71"/>
      <c r="AR16" s="72">
        <f t="shared" si="10"/>
        <v>-0.9</v>
      </c>
      <c r="AS16" s="71"/>
      <c r="AT16" s="71"/>
      <c r="AU16" s="72">
        <f t="shared" si="11"/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</row>
    <row r="17" spans="1:81" s="1" customFormat="1" ht="26.25" customHeight="1">
      <c r="A17" s="1">
        <v>0.45</v>
      </c>
      <c r="B17" s="1">
        <v>0.45</v>
      </c>
      <c r="C17" s="48" t="s">
        <v>15</v>
      </c>
      <c r="D17" s="79" t="s">
        <v>16</v>
      </c>
      <c r="E17" s="79"/>
      <c r="F17" s="80"/>
      <c r="G17" s="31"/>
      <c r="H17" s="21"/>
      <c r="I17" s="32"/>
      <c r="J17" s="31"/>
      <c r="K17" s="31"/>
      <c r="L17" s="71">
        <v>0.4</v>
      </c>
      <c r="M17" s="71">
        <v>0.4</v>
      </c>
      <c r="N17" s="72">
        <f t="shared" si="0"/>
        <v>0</v>
      </c>
      <c r="O17" s="71">
        <v>4.5</v>
      </c>
      <c r="P17" s="71">
        <v>4.9</v>
      </c>
      <c r="Q17" s="72">
        <f t="shared" si="1"/>
        <v>0.40000000000000036</v>
      </c>
      <c r="R17" s="71"/>
      <c r="S17" s="71"/>
      <c r="T17" s="72">
        <f t="shared" si="2"/>
        <v>0</v>
      </c>
      <c r="U17" s="71"/>
      <c r="V17" s="71"/>
      <c r="W17" s="72">
        <f t="shared" si="3"/>
        <v>0</v>
      </c>
      <c r="X17" s="71"/>
      <c r="Y17" s="71"/>
      <c r="Z17" s="72">
        <f t="shared" si="4"/>
        <v>0</v>
      </c>
      <c r="AA17" s="71"/>
      <c r="AB17" s="71"/>
      <c r="AC17" s="72">
        <f t="shared" si="5"/>
        <v>0</v>
      </c>
      <c r="AD17" s="71"/>
      <c r="AE17" s="71"/>
      <c r="AF17" s="72">
        <f t="shared" si="6"/>
        <v>0</v>
      </c>
      <c r="AG17" s="71"/>
      <c r="AH17" s="71"/>
      <c r="AI17" s="72">
        <f t="shared" si="7"/>
        <v>0</v>
      </c>
      <c r="AJ17" s="71"/>
      <c r="AK17" s="71">
        <v>0</v>
      </c>
      <c r="AL17" s="72">
        <f t="shared" si="8"/>
        <v>0</v>
      </c>
      <c r="AM17" s="71"/>
      <c r="AN17" s="71"/>
      <c r="AO17" s="72">
        <f t="shared" si="9"/>
        <v>0</v>
      </c>
      <c r="AP17" s="71"/>
      <c r="AQ17" s="71"/>
      <c r="AR17" s="72">
        <f t="shared" si="10"/>
        <v>0</v>
      </c>
      <c r="AS17" s="71"/>
      <c r="AT17" s="71"/>
      <c r="AU17" s="72">
        <f t="shared" si="11"/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</row>
    <row r="18" spans="1:81" s="1" customFormat="1" ht="17.25" customHeight="1">
      <c r="A18" s="1">
        <v>1</v>
      </c>
      <c r="C18" s="48" t="s">
        <v>17</v>
      </c>
      <c r="D18" s="79" t="s">
        <v>18</v>
      </c>
      <c r="E18" s="79"/>
      <c r="F18" s="80"/>
      <c r="G18" s="31"/>
      <c r="H18" s="21"/>
      <c r="I18" s="32"/>
      <c r="J18" s="31"/>
      <c r="K18" s="31"/>
      <c r="L18" s="71">
        <v>911.6</v>
      </c>
      <c r="M18" s="71">
        <v>260.6</v>
      </c>
      <c r="N18" s="72">
        <f t="shared" si="0"/>
        <v>-651</v>
      </c>
      <c r="O18" s="71">
        <v>30.2</v>
      </c>
      <c r="P18" s="71">
        <v>9.8</v>
      </c>
      <c r="Q18" s="72">
        <f t="shared" si="1"/>
        <v>-20.4</v>
      </c>
      <c r="R18" s="71">
        <v>43.4</v>
      </c>
      <c r="S18" s="71">
        <v>18.3</v>
      </c>
      <c r="T18" s="72">
        <f t="shared" si="2"/>
        <v>-25.099999999999998</v>
      </c>
      <c r="U18" s="71">
        <v>24.4</v>
      </c>
      <c r="V18" s="71">
        <v>19.5</v>
      </c>
      <c r="W18" s="72">
        <f t="shared" si="3"/>
        <v>-4.899999999999999</v>
      </c>
      <c r="X18" s="71">
        <v>21.3</v>
      </c>
      <c r="Y18" s="71">
        <v>2.6</v>
      </c>
      <c r="Z18" s="72">
        <f t="shared" si="4"/>
        <v>-18.7</v>
      </c>
      <c r="AA18" s="71">
        <v>26</v>
      </c>
      <c r="AB18" s="71">
        <v>10.4</v>
      </c>
      <c r="AC18" s="72">
        <f t="shared" si="5"/>
        <v>-15.6</v>
      </c>
      <c r="AD18" s="71">
        <v>16.7</v>
      </c>
      <c r="AE18" s="71">
        <v>9.1</v>
      </c>
      <c r="AF18" s="72">
        <f t="shared" si="6"/>
        <v>-7.6</v>
      </c>
      <c r="AG18" s="71">
        <v>8.7</v>
      </c>
      <c r="AH18" s="71">
        <v>4.6</v>
      </c>
      <c r="AI18" s="72">
        <f t="shared" si="7"/>
        <v>-4.1</v>
      </c>
      <c r="AJ18" s="71">
        <v>127.5</v>
      </c>
      <c r="AK18" s="71">
        <v>10.3</v>
      </c>
      <c r="AL18" s="72">
        <f t="shared" si="8"/>
        <v>-117.2</v>
      </c>
      <c r="AM18" s="71">
        <v>7</v>
      </c>
      <c r="AN18" s="71">
        <v>1.8</v>
      </c>
      <c r="AO18" s="72">
        <f t="shared" si="9"/>
        <v>-5.2</v>
      </c>
      <c r="AP18" s="71">
        <v>21.9</v>
      </c>
      <c r="AQ18" s="71">
        <v>9.6</v>
      </c>
      <c r="AR18" s="72">
        <f t="shared" si="10"/>
        <v>-12.299999999999999</v>
      </c>
      <c r="AS18" s="71">
        <v>112.2</v>
      </c>
      <c r="AT18" s="71">
        <v>35</v>
      </c>
      <c r="AU18" s="72">
        <f t="shared" si="11"/>
        <v>-77.2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</row>
    <row r="19" spans="2:81" s="1" customFormat="1" ht="15">
      <c r="B19" s="1">
        <v>0.175</v>
      </c>
      <c r="C19" s="48" t="s">
        <v>19</v>
      </c>
      <c r="D19" s="79" t="s">
        <v>20</v>
      </c>
      <c r="E19" s="79"/>
      <c r="F19" s="80"/>
      <c r="G19" s="31"/>
      <c r="H19" s="21"/>
      <c r="I19" s="32"/>
      <c r="J19" s="31"/>
      <c r="K19" s="31"/>
      <c r="L19" s="71">
        <v>3152.5</v>
      </c>
      <c r="M19" s="71">
        <v>1736.3</v>
      </c>
      <c r="N19" s="72">
        <f t="shared" si="0"/>
        <v>-1416.2</v>
      </c>
      <c r="O19" s="71">
        <v>0.1</v>
      </c>
      <c r="P19" s="71">
        <v>0.1</v>
      </c>
      <c r="Q19" s="72">
        <f t="shared" si="1"/>
        <v>0</v>
      </c>
      <c r="R19" s="71">
        <v>0.8</v>
      </c>
      <c r="S19" s="71">
        <v>1.8</v>
      </c>
      <c r="T19" s="72">
        <f t="shared" si="2"/>
        <v>1</v>
      </c>
      <c r="U19" s="71">
        <v>62.1</v>
      </c>
      <c r="V19" s="71">
        <v>87.2</v>
      </c>
      <c r="W19" s="72">
        <f t="shared" si="3"/>
        <v>25.1</v>
      </c>
      <c r="X19" s="71">
        <v>0.6</v>
      </c>
      <c r="Y19" s="71">
        <v>0.6</v>
      </c>
      <c r="Z19" s="72">
        <f t="shared" si="4"/>
        <v>0</v>
      </c>
      <c r="AA19" s="71">
        <v>4.3</v>
      </c>
      <c r="AB19" s="71">
        <v>7</v>
      </c>
      <c r="AC19" s="72">
        <f t="shared" si="5"/>
        <v>2.7</v>
      </c>
      <c r="AD19" s="71"/>
      <c r="AE19" s="71">
        <v>0</v>
      </c>
      <c r="AF19" s="72">
        <f t="shared" si="6"/>
        <v>0</v>
      </c>
      <c r="AG19" s="71"/>
      <c r="AH19" s="71"/>
      <c r="AI19" s="72">
        <f t="shared" si="7"/>
        <v>0</v>
      </c>
      <c r="AJ19" s="71">
        <v>0</v>
      </c>
      <c r="AK19" s="71">
        <v>0</v>
      </c>
      <c r="AL19" s="72">
        <f t="shared" si="8"/>
        <v>0</v>
      </c>
      <c r="AM19" s="71">
        <v>0.9</v>
      </c>
      <c r="AN19" s="71">
        <v>1.1</v>
      </c>
      <c r="AO19" s="72">
        <f t="shared" si="9"/>
        <v>0.20000000000000007</v>
      </c>
      <c r="AP19" s="71">
        <v>4.1</v>
      </c>
      <c r="AQ19" s="71">
        <v>6.7</v>
      </c>
      <c r="AR19" s="72">
        <f t="shared" si="10"/>
        <v>2.6000000000000005</v>
      </c>
      <c r="AS19" s="71">
        <v>32.1</v>
      </c>
      <c r="AT19" s="71">
        <v>36.6</v>
      </c>
      <c r="AU19" s="72">
        <f t="shared" si="11"/>
        <v>4.5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</row>
    <row r="20" spans="3:81" s="1" customFormat="1" ht="15">
      <c r="C20" s="48" t="s">
        <v>21</v>
      </c>
      <c r="D20" s="79" t="s">
        <v>22</v>
      </c>
      <c r="E20" s="79"/>
      <c r="F20" s="80"/>
      <c r="G20" s="31"/>
      <c r="H20" s="21"/>
      <c r="I20" s="32"/>
      <c r="J20" s="31"/>
      <c r="K20" s="31"/>
      <c r="L20" s="71"/>
      <c r="M20" s="71"/>
      <c r="N20" s="72">
        <f t="shared" si="0"/>
        <v>0</v>
      </c>
      <c r="O20" s="71"/>
      <c r="P20" s="71"/>
      <c r="Q20" s="72">
        <f t="shared" si="1"/>
        <v>0</v>
      </c>
      <c r="R20" s="71"/>
      <c r="S20" s="71"/>
      <c r="T20" s="72">
        <f t="shared" si="2"/>
        <v>0</v>
      </c>
      <c r="U20" s="71"/>
      <c r="V20" s="71"/>
      <c r="W20" s="72">
        <f t="shared" si="3"/>
        <v>0</v>
      </c>
      <c r="X20" s="71"/>
      <c r="Y20" s="71"/>
      <c r="Z20" s="72">
        <f t="shared" si="4"/>
        <v>0</v>
      </c>
      <c r="AA20" s="71"/>
      <c r="AB20" s="71"/>
      <c r="AC20" s="72">
        <f t="shared" si="5"/>
        <v>0</v>
      </c>
      <c r="AD20" s="71"/>
      <c r="AE20" s="71"/>
      <c r="AF20" s="72">
        <f t="shared" si="6"/>
        <v>0</v>
      </c>
      <c r="AG20" s="71"/>
      <c r="AH20" s="71"/>
      <c r="AI20" s="72">
        <f t="shared" si="7"/>
        <v>0</v>
      </c>
      <c r="AJ20" s="71"/>
      <c r="AK20" s="71"/>
      <c r="AL20" s="72">
        <f t="shared" si="8"/>
        <v>0</v>
      </c>
      <c r="AM20" s="71"/>
      <c r="AN20" s="71"/>
      <c r="AO20" s="72">
        <f t="shared" si="9"/>
        <v>0</v>
      </c>
      <c r="AP20" s="71"/>
      <c r="AQ20" s="71"/>
      <c r="AR20" s="72">
        <f t="shared" si="10"/>
        <v>0</v>
      </c>
      <c r="AS20" s="71"/>
      <c r="AT20" s="71"/>
      <c r="AU20" s="72">
        <f t="shared" si="11"/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</row>
    <row r="21" spans="3:81" s="6" customFormat="1" ht="15">
      <c r="C21" s="50" t="s">
        <v>23</v>
      </c>
      <c r="D21" s="81" t="s">
        <v>24</v>
      </c>
      <c r="E21" s="81"/>
      <c r="F21" s="82"/>
      <c r="G21" s="33"/>
      <c r="H21" s="34"/>
      <c r="I21" s="32"/>
      <c r="J21" s="31"/>
      <c r="K21" s="31"/>
      <c r="L21" s="73">
        <v>134.4</v>
      </c>
      <c r="M21" s="73">
        <v>108</v>
      </c>
      <c r="N21" s="72">
        <f t="shared" si="0"/>
        <v>-26.400000000000006</v>
      </c>
      <c r="O21" s="73">
        <v>25.7</v>
      </c>
      <c r="P21" s="73">
        <v>25.7</v>
      </c>
      <c r="Q21" s="72">
        <f t="shared" si="1"/>
        <v>0</v>
      </c>
      <c r="R21" s="73"/>
      <c r="S21" s="73">
        <v>0</v>
      </c>
      <c r="T21" s="72">
        <f t="shared" si="2"/>
        <v>0</v>
      </c>
      <c r="U21" s="73">
        <v>25.4</v>
      </c>
      <c r="V21" s="73">
        <v>46.2</v>
      </c>
      <c r="W21" s="72">
        <f t="shared" si="3"/>
        <v>20.800000000000004</v>
      </c>
      <c r="X21" s="73">
        <v>0.5</v>
      </c>
      <c r="Y21" s="73">
        <v>19.5</v>
      </c>
      <c r="Z21" s="72">
        <f t="shared" si="4"/>
        <v>19</v>
      </c>
      <c r="AA21" s="73">
        <v>1.5</v>
      </c>
      <c r="AB21" s="73">
        <v>1.5</v>
      </c>
      <c r="AC21" s="72">
        <f t="shared" si="5"/>
        <v>0</v>
      </c>
      <c r="AD21" s="73">
        <v>12.6</v>
      </c>
      <c r="AE21" s="73">
        <v>24.3</v>
      </c>
      <c r="AF21" s="72">
        <f t="shared" si="6"/>
        <v>11.700000000000001</v>
      </c>
      <c r="AG21" s="73">
        <v>74.3</v>
      </c>
      <c r="AH21" s="73">
        <v>74.4</v>
      </c>
      <c r="AI21" s="72">
        <f t="shared" si="7"/>
        <v>0.10000000000000853</v>
      </c>
      <c r="AJ21" s="73"/>
      <c r="AK21" s="73">
        <v>0</v>
      </c>
      <c r="AL21" s="72">
        <f t="shared" si="8"/>
        <v>0</v>
      </c>
      <c r="AM21" s="73">
        <v>1.2</v>
      </c>
      <c r="AN21" s="73">
        <v>1.2</v>
      </c>
      <c r="AO21" s="72">
        <f t="shared" si="9"/>
        <v>0</v>
      </c>
      <c r="AP21" s="73"/>
      <c r="AQ21" s="73"/>
      <c r="AR21" s="72">
        <f t="shared" si="10"/>
        <v>0</v>
      </c>
      <c r="AS21" s="73">
        <v>8.2</v>
      </c>
      <c r="AT21" s="73">
        <v>10.2</v>
      </c>
      <c r="AU21" s="72">
        <f t="shared" si="11"/>
        <v>2</v>
      </c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3:81" s="6" customFormat="1" ht="16.5" customHeight="1">
      <c r="C22" s="50" t="s">
        <v>25</v>
      </c>
      <c r="D22" s="81" t="s">
        <v>26</v>
      </c>
      <c r="E22" s="81"/>
      <c r="F22" s="82"/>
      <c r="G22" s="33"/>
      <c r="H22" s="34"/>
      <c r="I22" s="32"/>
      <c r="J22" s="31"/>
      <c r="K22" s="31"/>
      <c r="L22" s="73">
        <v>4585.8</v>
      </c>
      <c r="M22" s="73">
        <v>2139</v>
      </c>
      <c r="N22" s="72">
        <f t="shared" si="0"/>
        <v>-2446.8</v>
      </c>
      <c r="O22" s="73">
        <v>305.1</v>
      </c>
      <c r="P22" s="73">
        <v>180</v>
      </c>
      <c r="Q22" s="72">
        <f t="shared" si="1"/>
        <v>-125.10000000000002</v>
      </c>
      <c r="R22" s="73">
        <v>815.6</v>
      </c>
      <c r="S22" s="73">
        <v>496.3</v>
      </c>
      <c r="T22" s="72">
        <f t="shared" si="2"/>
        <v>-319.3</v>
      </c>
      <c r="U22" s="73">
        <v>109.4</v>
      </c>
      <c r="V22" s="73">
        <v>72.5</v>
      </c>
      <c r="W22" s="72">
        <f t="shared" si="3"/>
        <v>-36.900000000000006</v>
      </c>
      <c r="X22" s="73">
        <v>198.9</v>
      </c>
      <c r="Y22" s="73">
        <v>95.2</v>
      </c>
      <c r="Z22" s="72">
        <f t="shared" si="4"/>
        <v>-103.7</v>
      </c>
      <c r="AA22" s="73">
        <v>1024.4</v>
      </c>
      <c r="AB22" s="73">
        <v>627.8</v>
      </c>
      <c r="AC22" s="72">
        <f t="shared" si="5"/>
        <v>-396.60000000000014</v>
      </c>
      <c r="AD22" s="73">
        <v>234.7</v>
      </c>
      <c r="AE22" s="73">
        <v>139.1</v>
      </c>
      <c r="AF22" s="72">
        <f t="shared" si="6"/>
        <v>-95.6</v>
      </c>
      <c r="AG22" s="73">
        <v>201.7</v>
      </c>
      <c r="AH22" s="73">
        <v>91.4</v>
      </c>
      <c r="AI22" s="72">
        <f t="shared" si="7"/>
        <v>-110.29999999999998</v>
      </c>
      <c r="AJ22" s="73">
        <v>549.4</v>
      </c>
      <c r="AK22" s="73">
        <v>254.6</v>
      </c>
      <c r="AL22" s="72">
        <f t="shared" si="8"/>
        <v>-294.79999999999995</v>
      </c>
      <c r="AM22" s="73">
        <v>119.3</v>
      </c>
      <c r="AN22" s="73">
        <v>68</v>
      </c>
      <c r="AO22" s="72">
        <f t="shared" si="9"/>
        <v>-51.3</v>
      </c>
      <c r="AP22" s="73">
        <v>1021.5</v>
      </c>
      <c r="AQ22" s="73">
        <v>493.3</v>
      </c>
      <c r="AR22" s="72">
        <f t="shared" si="10"/>
        <v>-528.2</v>
      </c>
      <c r="AS22" s="73">
        <v>932.1</v>
      </c>
      <c r="AT22" s="73">
        <v>436.4</v>
      </c>
      <c r="AU22" s="72">
        <f t="shared" si="11"/>
        <v>-495.70000000000005</v>
      </c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</row>
    <row r="23" spans="1:81" s="1" customFormat="1" ht="15">
      <c r="A23" s="1">
        <v>1</v>
      </c>
      <c r="C23" s="48" t="s">
        <v>27</v>
      </c>
      <c r="D23" s="79" t="s">
        <v>28</v>
      </c>
      <c r="E23" s="79"/>
      <c r="F23" s="80"/>
      <c r="G23" s="31"/>
      <c r="H23" s="21"/>
      <c r="I23" s="32"/>
      <c r="J23" s="31"/>
      <c r="K23" s="31"/>
      <c r="L23" s="71">
        <v>1269.5</v>
      </c>
      <c r="M23" s="71">
        <v>706.5</v>
      </c>
      <c r="N23" s="72">
        <f t="shared" si="0"/>
        <v>-563</v>
      </c>
      <c r="O23" s="71">
        <v>217.7</v>
      </c>
      <c r="P23" s="71">
        <v>95.7</v>
      </c>
      <c r="Q23" s="72">
        <f t="shared" si="1"/>
        <v>-121.99999999999999</v>
      </c>
      <c r="R23" s="71">
        <v>232.2</v>
      </c>
      <c r="S23" s="71">
        <v>91.6</v>
      </c>
      <c r="T23" s="72">
        <f t="shared" si="2"/>
        <v>-140.6</v>
      </c>
      <c r="U23" s="71">
        <v>604.4</v>
      </c>
      <c r="V23" s="71">
        <v>134</v>
      </c>
      <c r="W23" s="72">
        <f t="shared" si="3"/>
        <v>-470.4</v>
      </c>
      <c r="X23" s="71">
        <v>724.2</v>
      </c>
      <c r="Y23" s="71">
        <v>101.2</v>
      </c>
      <c r="Z23" s="72">
        <f t="shared" si="4"/>
        <v>-623</v>
      </c>
      <c r="AA23" s="71">
        <v>199</v>
      </c>
      <c r="AB23" s="71">
        <v>102.4</v>
      </c>
      <c r="AC23" s="72">
        <f t="shared" si="5"/>
        <v>-96.6</v>
      </c>
      <c r="AD23" s="71">
        <v>335.3</v>
      </c>
      <c r="AE23" s="71">
        <v>88.3</v>
      </c>
      <c r="AF23" s="72">
        <f t="shared" si="6"/>
        <v>-247</v>
      </c>
      <c r="AG23" s="71">
        <v>376.9</v>
      </c>
      <c r="AH23" s="71">
        <v>85.4</v>
      </c>
      <c r="AI23" s="72">
        <f t="shared" si="7"/>
        <v>-291.5</v>
      </c>
      <c r="AJ23" s="71">
        <v>304.5</v>
      </c>
      <c r="AK23" s="71">
        <v>67.5</v>
      </c>
      <c r="AL23" s="72">
        <f t="shared" si="8"/>
        <v>-237</v>
      </c>
      <c r="AM23" s="71">
        <v>139.3</v>
      </c>
      <c r="AN23" s="71">
        <v>77.7</v>
      </c>
      <c r="AO23" s="72">
        <f t="shared" si="9"/>
        <v>-61.60000000000001</v>
      </c>
      <c r="AP23" s="71">
        <v>241.6</v>
      </c>
      <c r="AQ23" s="71">
        <v>92.8</v>
      </c>
      <c r="AR23" s="72">
        <f t="shared" si="10"/>
        <v>-148.8</v>
      </c>
      <c r="AS23" s="71">
        <v>250.2</v>
      </c>
      <c r="AT23" s="71">
        <v>102.4</v>
      </c>
      <c r="AU23" s="72">
        <f t="shared" si="11"/>
        <v>-147.79999999999998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3:81" s="1" customFormat="1" ht="27" customHeight="1">
      <c r="C24" s="48" t="s">
        <v>29</v>
      </c>
      <c r="D24" s="79" t="s">
        <v>30</v>
      </c>
      <c r="E24" s="79"/>
      <c r="F24" s="80"/>
      <c r="G24" s="31"/>
      <c r="H24" s="21"/>
      <c r="I24" s="32"/>
      <c r="J24" s="31"/>
      <c r="K24" s="31"/>
      <c r="L24" s="71"/>
      <c r="M24" s="71"/>
      <c r="N24" s="72">
        <f t="shared" si="0"/>
        <v>0</v>
      </c>
      <c r="O24" s="71">
        <v>0</v>
      </c>
      <c r="P24" s="71">
        <v>157</v>
      </c>
      <c r="Q24" s="72">
        <f t="shared" si="1"/>
        <v>157</v>
      </c>
      <c r="R24" s="71"/>
      <c r="S24" s="71"/>
      <c r="T24" s="72">
        <f t="shared" si="2"/>
        <v>0</v>
      </c>
      <c r="U24" s="71"/>
      <c r="V24" s="71"/>
      <c r="W24" s="72">
        <f t="shared" si="3"/>
        <v>0</v>
      </c>
      <c r="X24" s="71"/>
      <c r="Y24" s="71"/>
      <c r="Z24" s="72">
        <f t="shared" si="4"/>
        <v>0</v>
      </c>
      <c r="AA24" s="71">
        <v>9.2</v>
      </c>
      <c r="AB24" s="71">
        <v>25.7</v>
      </c>
      <c r="AC24" s="72">
        <f t="shared" si="5"/>
        <v>16.5</v>
      </c>
      <c r="AD24" s="71">
        <v>0.5</v>
      </c>
      <c r="AE24" s="71">
        <v>0.5</v>
      </c>
      <c r="AF24" s="72">
        <f t="shared" si="6"/>
        <v>0</v>
      </c>
      <c r="AG24" s="71"/>
      <c r="AH24" s="71"/>
      <c r="AI24" s="72">
        <f t="shared" si="7"/>
        <v>0</v>
      </c>
      <c r="AJ24" s="71">
        <v>0</v>
      </c>
      <c r="AK24" s="71">
        <v>256.5</v>
      </c>
      <c r="AL24" s="72">
        <f t="shared" si="8"/>
        <v>256.5</v>
      </c>
      <c r="AM24" s="71"/>
      <c r="AN24" s="71"/>
      <c r="AO24" s="72">
        <f t="shared" si="9"/>
        <v>0</v>
      </c>
      <c r="AP24" s="71"/>
      <c r="AQ24" s="71"/>
      <c r="AR24" s="72">
        <f t="shared" si="10"/>
        <v>0</v>
      </c>
      <c r="AS24" s="71"/>
      <c r="AT24" s="71"/>
      <c r="AU24" s="72">
        <f t="shared" si="11"/>
        <v>0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3:81" s="1" customFormat="1" ht="39.75" customHeight="1" thickBot="1">
      <c r="C25" s="48" t="s">
        <v>31</v>
      </c>
      <c r="D25" s="79" t="s">
        <v>32</v>
      </c>
      <c r="E25" s="79"/>
      <c r="F25" s="80"/>
      <c r="G25" s="35"/>
      <c r="H25" s="21"/>
      <c r="I25" s="36"/>
      <c r="J25" s="31"/>
      <c r="K25" s="31"/>
      <c r="L25" s="71">
        <v>44.3</v>
      </c>
      <c r="M25" s="71">
        <v>33.8</v>
      </c>
      <c r="N25" s="72">
        <f t="shared" si="0"/>
        <v>-10.5</v>
      </c>
      <c r="O25" s="71">
        <v>0.1</v>
      </c>
      <c r="P25" s="71">
        <v>0.1</v>
      </c>
      <c r="Q25" s="72">
        <f t="shared" si="1"/>
        <v>0</v>
      </c>
      <c r="R25" s="71">
        <v>3.7</v>
      </c>
      <c r="S25" s="71">
        <v>3.7</v>
      </c>
      <c r="T25" s="72">
        <f t="shared" si="2"/>
        <v>0</v>
      </c>
      <c r="U25" s="71"/>
      <c r="V25" s="71"/>
      <c r="W25" s="72">
        <f t="shared" si="3"/>
        <v>0</v>
      </c>
      <c r="X25" s="71"/>
      <c r="Y25" s="71"/>
      <c r="Z25" s="72">
        <f t="shared" si="4"/>
        <v>0</v>
      </c>
      <c r="AA25" s="71">
        <v>0.4</v>
      </c>
      <c r="AB25" s="71">
        <v>0.4</v>
      </c>
      <c r="AC25" s="72">
        <f t="shared" si="5"/>
        <v>0</v>
      </c>
      <c r="AD25" s="71"/>
      <c r="AE25" s="71"/>
      <c r="AF25" s="72">
        <f t="shared" si="6"/>
        <v>0</v>
      </c>
      <c r="AG25" s="71"/>
      <c r="AH25" s="71"/>
      <c r="AI25" s="72">
        <f t="shared" si="7"/>
        <v>0</v>
      </c>
      <c r="AJ25" s="71"/>
      <c r="AK25" s="71"/>
      <c r="AL25" s="72">
        <f t="shared" si="8"/>
        <v>0</v>
      </c>
      <c r="AM25" s="71">
        <v>1.7</v>
      </c>
      <c r="AN25" s="71">
        <v>1.7</v>
      </c>
      <c r="AO25" s="72">
        <f t="shared" si="9"/>
        <v>0</v>
      </c>
      <c r="AP25" s="71">
        <v>2.9</v>
      </c>
      <c r="AQ25" s="71">
        <v>2.9</v>
      </c>
      <c r="AR25" s="72">
        <f t="shared" si="10"/>
        <v>0</v>
      </c>
      <c r="AS25" s="71">
        <v>0.3</v>
      </c>
      <c r="AT25" s="71">
        <v>0.3</v>
      </c>
      <c r="AU25" s="72">
        <f t="shared" si="11"/>
        <v>0</v>
      </c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  <row r="26" spans="4:47" ht="15">
      <c r="D26" s="78" t="s">
        <v>66</v>
      </c>
      <c r="E26" s="78"/>
      <c r="F26" s="78"/>
      <c r="L26" s="74"/>
      <c r="M26" s="71">
        <v>17.3</v>
      </c>
      <c r="N26" s="72">
        <f t="shared" si="0"/>
        <v>17.3</v>
      </c>
      <c r="O26" s="71"/>
      <c r="P26" s="71"/>
      <c r="Q26" s="72">
        <f t="shared" si="1"/>
        <v>0</v>
      </c>
      <c r="R26" s="71"/>
      <c r="S26" s="74"/>
      <c r="T26" s="72">
        <f t="shared" si="2"/>
        <v>0</v>
      </c>
      <c r="U26" s="74"/>
      <c r="V26" s="74"/>
      <c r="W26" s="72">
        <f t="shared" si="3"/>
        <v>0</v>
      </c>
      <c r="X26" s="74"/>
      <c r="Y26" s="74"/>
      <c r="Z26" s="72">
        <f t="shared" si="4"/>
        <v>0</v>
      </c>
      <c r="AA26" s="74"/>
      <c r="AB26" s="74"/>
      <c r="AC26" s="72">
        <f t="shared" si="5"/>
        <v>0</v>
      </c>
      <c r="AD26" s="74"/>
      <c r="AE26" s="74"/>
      <c r="AF26" s="72">
        <f t="shared" si="6"/>
        <v>0</v>
      </c>
      <c r="AG26" s="74"/>
      <c r="AH26" s="74"/>
      <c r="AI26" s="72">
        <f t="shared" si="7"/>
        <v>0</v>
      </c>
      <c r="AJ26" s="74"/>
      <c r="AK26" s="74"/>
      <c r="AL26" s="72">
        <f t="shared" si="8"/>
        <v>0</v>
      </c>
      <c r="AM26" s="74"/>
      <c r="AN26" s="74"/>
      <c r="AO26" s="72">
        <f t="shared" si="9"/>
        <v>0</v>
      </c>
      <c r="AP26" s="74"/>
      <c r="AQ26" s="74"/>
      <c r="AR26" s="72">
        <f t="shared" si="10"/>
        <v>0</v>
      </c>
      <c r="AS26" s="74"/>
      <c r="AT26" s="74"/>
      <c r="AU26" s="72">
        <f t="shared" si="11"/>
        <v>0</v>
      </c>
    </row>
  </sheetData>
  <sheetProtection/>
  <mergeCells count="32">
    <mergeCell ref="AJ6:AL6"/>
    <mergeCell ref="AM6:AO6"/>
    <mergeCell ref="D6:F6"/>
    <mergeCell ref="G6:I6"/>
    <mergeCell ref="L6:N6"/>
    <mergeCell ref="O6:Q6"/>
    <mergeCell ref="R6:T6"/>
    <mergeCell ref="U6:W6"/>
    <mergeCell ref="AP6:AR6"/>
    <mergeCell ref="AS6:AU6"/>
    <mergeCell ref="D8:F8"/>
    <mergeCell ref="D9:F9"/>
    <mergeCell ref="D11:F11"/>
    <mergeCell ref="D12:F12"/>
    <mergeCell ref="X6:Z6"/>
    <mergeCell ref="AA6:AC6"/>
    <mergeCell ref="AD6:AF6"/>
    <mergeCell ref="AG6:AI6"/>
    <mergeCell ref="D13:F13"/>
    <mergeCell ref="D14:F14"/>
    <mergeCell ref="D15:F15"/>
    <mergeCell ref="D16:F16"/>
    <mergeCell ref="D17:F17"/>
    <mergeCell ref="D18:F18"/>
    <mergeCell ref="D26:F26"/>
    <mergeCell ref="D25:F25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D1">
      <selection activeCell="B1" sqref="B1:C16384"/>
    </sheetView>
  </sheetViews>
  <sheetFormatPr defaultColWidth="9.140625" defaultRowHeight="15"/>
  <cols>
    <col min="1" max="1" width="0" style="0" hidden="1" customWidth="1"/>
    <col min="2" max="2" width="8.140625" style="0" hidden="1" customWidth="1"/>
    <col min="3" max="3" width="10.00390625" style="0" hidden="1" customWidth="1"/>
    <col min="6" max="6" width="34.421875" style="0" customWidth="1"/>
  </cols>
  <sheetData>
    <row r="1" spans="3:6" ht="18.75">
      <c r="C1" s="1"/>
      <c r="D1" s="2" t="s">
        <v>35</v>
      </c>
      <c r="E1" s="1"/>
      <c r="F1" s="1"/>
    </row>
    <row r="2" spans="3:6" ht="15">
      <c r="C2" s="3"/>
      <c r="D2" s="1" t="s">
        <v>56</v>
      </c>
      <c r="E2" s="1"/>
      <c r="F2" s="1"/>
    </row>
    <row r="3" spans="3:6" ht="15">
      <c r="C3" s="3"/>
      <c r="D3" t="s">
        <v>67</v>
      </c>
      <c r="E3" s="1"/>
      <c r="F3" s="1"/>
    </row>
    <row r="4" spans="3:12" ht="15">
      <c r="C4" s="3"/>
      <c r="D4" s="1"/>
      <c r="E4" s="1"/>
      <c r="F4" s="1"/>
      <c r="L4" t="s">
        <v>57</v>
      </c>
    </row>
    <row r="5" spans="3:12" ht="31.5" customHeight="1">
      <c r="C5" s="96" t="s">
        <v>0</v>
      </c>
      <c r="D5" s="97" t="s">
        <v>1</v>
      </c>
      <c r="E5" s="97"/>
      <c r="F5" s="98"/>
      <c r="G5" s="99" t="s">
        <v>53</v>
      </c>
      <c r="H5" s="99"/>
      <c r="I5" s="99" t="s">
        <v>65</v>
      </c>
      <c r="J5" s="99"/>
      <c r="K5" s="100" t="s">
        <v>36</v>
      </c>
      <c r="L5" s="101"/>
    </row>
    <row r="6" spans="1:13" ht="29.25" customHeight="1">
      <c r="A6" s="9"/>
      <c r="B6" s="10" t="s">
        <v>58</v>
      </c>
      <c r="C6" s="96"/>
      <c r="D6" s="97"/>
      <c r="E6" s="97"/>
      <c r="F6" s="98"/>
      <c r="G6" s="59" t="s">
        <v>59</v>
      </c>
      <c r="H6" s="60" t="s">
        <v>60</v>
      </c>
      <c r="I6" s="61" t="s">
        <v>59</v>
      </c>
      <c r="J6" s="60" t="s">
        <v>60</v>
      </c>
      <c r="K6" s="61" t="s">
        <v>59</v>
      </c>
      <c r="L6" s="60" t="s">
        <v>60</v>
      </c>
      <c r="M6" s="9"/>
    </row>
    <row r="7" spans="1:14" ht="15">
      <c r="A7" s="4" t="s">
        <v>40</v>
      </c>
      <c r="B7" s="4" t="s">
        <v>39</v>
      </c>
      <c r="C7" s="52" t="s">
        <v>2</v>
      </c>
      <c r="D7" s="102" t="s">
        <v>3</v>
      </c>
      <c r="E7" s="102"/>
      <c r="F7" s="103"/>
      <c r="G7" s="11">
        <f>SUM(G9:G23)-G18</f>
        <v>26486.100000000002</v>
      </c>
      <c r="H7" s="11">
        <f>SUM(H9:H23)-H18</f>
        <v>1588.5643</v>
      </c>
      <c r="I7" s="75">
        <f>SUM(I9:I243)</f>
        <v>18997.999999999996</v>
      </c>
      <c r="J7" s="11">
        <f>SUM(J9:J23)</f>
        <v>3466.98203</v>
      </c>
      <c r="K7" s="75">
        <f aca="true" t="shared" si="0" ref="K7:K24">I7-G7</f>
        <v>-7488.100000000006</v>
      </c>
      <c r="L7" s="12">
        <f>SUM(L9:L23)</f>
        <v>1878.4177300000001</v>
      </c>
      <c r="M7" s="54"/>
      <c r="N7" s="12"/>
    </row>
    <row r="8" spans="1:14" ht="15">
      <c r="A8" s="1"/>
      <c r="B8" s="1"/>
      <c r="C8" s="5"/>
      <c r="D8" s="62" t="s">
        <v>4</v>
      </c>
      <c r="E8" s="62"/>
      <c r="F8" s="5"/>
      <c r="G8" s="13"/>
      <c r="H8" s="13"/>
      <c r="I8" s="13"/>
      <c r="J8" s="13"/>
      <c r="K8" s="75">
        <f t="shared" si="0"/>
        <v>0</v>
      </c>
      <c r="L8" s="11">
        <f aca="true" t="shared" si="1" ref="L8:L24">J8-H8</f>
        <v>0</v>
      </c>
      <c r="M8" s="54"/>
      <c r="N8" s="11"/>
    </row>
    <row r="9" spans="1:14" ht="15" customHeight="1">
      <c r="A9" s="1"/>
      <c r="B9" s="1">
        <v>0.0556</v>
      </c>
      <c r="C9" s="5" t="s">
        <v>5</v>
      </c>
      <c r="D9" s="92" t="s">
        <v>6</v>
      </c>
      <c r="E9" s="92"/>
      <c r="F9" s="93"/>
      <c r="G9" s="13">
        <v>4451.5</v>
      </c>
      <c r="H9" s="13">
        <f aca="true" t="shared" si="2" ref="H9:H20">G9*B9</f>
        <v>247.5034</v>
      </c>
      <c r="I9" s="13">
        <v>3905.8</v>
      </c>
      <c r="J9" s="13">
        <f aca="true" t="shared" si="3" ref="J9:J17">I9*B9</f>
        <v>217.16248</v>
      </c>
      <c r="K9" s="21">
        <f t="shared" si="0"/>
        <v>-545.6999999999998</v>
      </c>
      <c r="L9" s="13">
        <f t="shared" si="1"/>
        <v>-30.34092000000001</v>
      </c>
      <c r="M9" s="55"/>
      <c r="N9" s="13"/>
    </row>
    <row r="10" spans="1:14" ht="15" customHeight="1">
      <c r="A10" s="1">
        <v>0.1</v>
      </c>
      <c r="B10" s="1">
        <v>0.558</v>
      </c>
      <c r="C10" s="5" t="s">
        <v>7</v>
      </c>
      <c r="D10" s="92" t="s">
        <v>8</v>
      </c>
      <c r="E10" s="92"/>
      <c r="F10" s="93"/>
      <c r="G10" s="13">
        <v>1367.3</v>
      </c>
      <c r="H10" s="13">
        <f t="shared" si="2"/>
        <v>762.9534000000001</v>
      </c>
      <c r="I10" s="13">
        <v>3432.6</v>
      </c>
      <c r="J10" s="13">
        <f t="shared" si="3"/>
        <v>1915.3908000000001</v>
      </c>
      <c r="K10" s="21">
        <f t="shared" si="0"/>
        <v>2065.3</v>
      </c>
      <c r="L10" s="13">
        <f t="shared" si="1"/>
        <v>1152.4374</v>
      </c>
      <c r="M10" s="55"/>
      <c r="N10" s="13"/>
    </row>
    <row r="11" spans="1:14" ht="15" customHeight="1">
      <c r="A11" s="1">
        <v>0.225</v>
      </c>
      <c r="B11" s="1">
        <v>0.1125</v>
      </c>
      <c r="C11" s="5" t="s">
        <v>9</v>
      </c>
      <c r="D11" s="92" t="s">
        <v>10</v>
      </c>
      <c r="E11" s="92"/>
      <c r="F11" s="93"/>
      <c r="G11" s="13">
        <v>153.4</v>
      </c>
      <c r="H11" s="13">
        <f t="shared" si="2"/>
        <v>17.2575</v>
      </c>
      <c r="I11" s="13">
        <v>460.7</v>
      </c>
      <c r="J11" s="13">
        <f t="shared" si="3"/>
        <v>51.82875</v>
      </c>
      <c r="K11" s="21">
        <f t="shared" si="0"/>
        <v>307.29999999999995</v>
      </c>
      <c r="L11" s="13">
        <f t="shared" si="1"/>
        <v>34.57125</v>
      </c>
      <c r="M11" s="55"/>
      <c r="N11" s="13"/>
    </row>
    <row r="12" spans="1:14" ht="15" customHeight="1">
      <c r="A12" s="1"/>
      <c r="B12" s="1">
        <v>1</v>
      </c>
      <c r="C12" s="5" t="s">
        <v>11</v>
      </c>
      <c r="D12" s="92" t="s">
        <v>12</v>
      </c>
      <c r="E12" s="92"/>
      <c r="F12" s="93"/>
      <c r="G12" s="13">
        <v>211.8</v>
      </c>
      <c r="H12" s="13">
        <f t="shared" si="2"/>
        <v>211.8</v>
      </c>
      <c r="I12" s="13">
        <v>945</v>
      </c>
      <c r="J12" s="13">
        <f t="shared" si="3"/>
        <v>945</v>
      </c>
      <c r="K12" s="21">
        <f t="shared" si="0"/>
        <v>733.2</v>
      </c>
      <c r="L12" s="13">
        <f t="shared" si="1"/>
        <v>733.2</v>
      </c>
      <c r="M12" s="55"/>
      <c r="N12" s="13"/>
    </row>
    <row r="13" spans="1:14" ht="15" customHeight="1">
      <c r="A13" s="1"/>
      <c r="B13" s="1">
        <v>1</v>
      </c>
      <c r="C13" s="5" t="s">
        <v>13</v>
      </c>
      <c r="D13" s="92" t="s">
        <v>14</v>
      </c>
      <c r="E13" s="92"/>
      <c r="F13" s="93"/>
      <c r="G13" s="13">
        <v>344.3</v>
      </c>
      <c r="H13" s="13">
        <f t="shared" si="2"/>
        <v>344.3</v>
      </c>
      <c r="I13" s="13">
        <v>333.2</v>
      </c>
      <c r="J13" s="13">
        <f t="shared" si="3"/>
        <v>333.2</v>
      </c>
      <c r="K13" s="21">
        <f t="shared" si="0"/>
        <v>-11.100000000000023</v>
      </c>
      <c r="L13" s="13">
        <f t="shared" si="1"/>
        <v>-11.100000000000023</v>
      </c>
      <c r="M13" s="55"/>
      <c r="N13" s="13"/>
    </row>
    <row r="14" spans="1:14" ht="15" customHeight="1">
      <c r="A14" s="1">
        <v>0.5</v>
      </c>
      <c r="B14" s="1">
        <v>0.5</v>
      </c>
      <c r="C14" s="5" t="s">
        <v>38</v>
      </c>
      <c r="D14" s="92" t="s">
        <v>37</v>
      </c>
      <c r="E14" s="92"/>
      <c r="F14" s="93"/>
      <c r="G14" s="13">
        <v>4.5</v>
      </c>
      <c r="H14" s="13">
        <f t="shared" si="2"/>
        <v>2.25</v>
      </c>
      <c r="I14" s="13">
        <v>3.8</v>
      </c>
      <c r="J14" s="13">
        <f t="shared" si="3"/>
        <v>1.9</v>
      </c>
      <c r="K14" s="21">
        <f t="shared" si="0"/>
        <v>-0.7000000000000002</v>
      </c>
      <c r="L14" s="13">
        <f t="shared" si="1"/>
        <v>-0.3500000000000001</v>
      </c>
      <c r="M14" s="55"/>
      <c r="N14" s="13"/>
    </row>
    <row r="15" spans="1:14" ht="15" customHeight="1">
      <c r="A15" s="1">
        <v>0.5</v>
      </c>
      <c r="B15" s="1">
        <v>0.5</v>
      </c>
      <c r="C15" s="5" t="s">
        <v>15</v>
      </c>
      <c r="D15" s="92" t="s">
        <v>16</v>
      </c>
      <c r="E15" s="92"/>
      <c r="F15" s="93"/>
      <c r="G15" s="13">
        <v>4.8</v>
      </c>
      <c r="H15" s="13">
        <f t="shared" si="2"/>
        <v>2.4</v>
      </c>
      <c r="I15" s="13">
        <v>4.8</v>
      </c>
      <c r="J15" s="13">
        <f t="shared" si="3"/>
        <v>2.4</v>
      </c>
      <c r="K15" s="21">
        <f t="shared" si="0"/>
        <v>0</v>
      </c>
      <c r="L15" s="13">
        <f t="shared" si="1"/>
        <v>0</v>
      </c>
      <c r="M15" s="55"/>
      <c r="N15" s="13"/>
    </row>
    <row r="16" spans="1:14" ht="15" customHeight="1">
      <c r="A16" s="1">
        <v>1</v>
      </c>
      <c r="B16" s="1"/>
      <c r="C16" s="5" t="s">
        <v>17</v>
      </c>
      <c r="D16" s="92" t="s">
        <v>18</v>
      </c>
      <c r="E16" s="92"/>
      <c r="F16" s="93"/>
      <c r="G16" s="13">
        <v>1350.9</v>
      </c>
      <c r="H16" s="13">
        <f t="shared" si="2"/>
        <v>0</v>
      </c>
      <c r="I16" s="13">
        <v>391.8</v>
      </c>
      <c r="J16" s="13">
        <f t="shared" si="3"/>
        <v>0</v>
      </c>
      <c r="K16" s="21">
        <f t="shared" si="0"/>
        <v>-959.1000000000001</v>
      </c>
      <c r="L16" s="13">
        <f t="shared" si="1"/>
        <v>0</v>
      </c>
      <c r="M16" s="55"/>
      <c r="N16" s="13"/>
    </row>
    <row r="17" spans="1:14" ht="15" customHeight="1">
      <c r="A17" s="1"/>
      <c r="B17" s="1">
        <v>0</v>
      </c>
      <c r="C17" s="5" t="s">
        <v>19</v>
      </c>
      <c r="D17" s="92" t="s">
        <v>20</v>
      </c>
      <c r="E17" s="92"/>
      <c r="F17" s="93"/>
      <c r="G17" s="13">
        <v>3257.6</v>
      </c>
      <c r="H17" s="13">
        <f t="shared" si="2"/>
        <v>0</v>
      </c>
      <c r="I17" s="13">
        <v>1877.4</v>
      </c>
      <c r="J17" s="13">
        <f t="shared" si="3"/>
        <v>0</v>
      </c>
      <c r="K17" s="21">
        <f t="shared" si="0"/>
        <v>-1380.1999999999998</v>
      </c>
      <c r="L17" s="13">
        <f t="shared" si="1"/>
        <v>0</v>
      </c>
      <c r="M17" s="55"/>
      <c r="N17" s="13"/>
    </row>
    <row r="18" spans="1:14" ht="15" customHeight="1">
      <c r="A18" s="1"/>
      <c r="B18" s="1"/>
      <c r="C18" s="5" t="s">
        <v>21</v>
      </c>
      <c r="D18" s="92" t="s">
        <v>22</v>
      </c>
      <c r="E18" s="92"/>
      <c r="F18" s="93"/>
      <c r="G18" s="13"/>
      <c r="H18" s="13">
        <f t="shared" si="2"/>
        <v>0</v>
      </c>
      <c r="I18" s="13"/>
      <c r="J18" s="13"/>
      <c r="K18" s="21">
        <f t="shared" si="0"/>
        <v>0</v>
      </c>
      <c r="L18" s="13">
        <f t="shared" si="1"/>
        <v>0</v>
      </c>
      <c r="M18" s="55"/>
      <c r="N18" s="13"/>
    </row>
    <row r="19" spans="1:14" ht="15" customHeight="1">
      <c r="A19" s="6"/>
      <c r="B19" s="6"/>
      <c r="C19" s="53" t="s">
        <v>23</v>
      </c>
      <c r="D19" s="94" t="s">
        <v>24</v>
      </c>
      <c r="E19" s="94"/>
      <c r="F19" s="95"/>
      <c r="G19" s="56">
        <v>283.9</v>
      </c>
      <c r="H19" s="13">
        <f t="shared" si="2"/>
        <v>0</v>
      </c>
      <c r="I19" s="56">
        <v>310.9</v>
      </c>
      <c r="J19" s="56"/>
      <c r="K19" s="21">
        <f t="shared" si="0"/>
        <v>27</v>
      </c>
      <c r="L19" s="13">
        <f t="shared" si="1"/>
        <v>0</v>
      </c>
      <c r="M19" s="55"/>
      <c r="N19" s="13"/>
    </row>
    <row r="20" spans="1:14" ht="15" customHeight="1">
      <c r="A20" s="6"/>
      <c r="B20" s="6"/>
      <c r="C20" s="53" t="s">
        <v>25</v>
      </c>
      <c r="D20" s="94" t="s">
        <v>26</v>
      </c>
      <c r="E20" s="94"/>
      <c r="F20" s="95"/>
      <c r="G20" s="56">
        <v>10098</v>
      </c>
      <c r="H20" s="13">
        <f t="shared" si="2"/>
        <v>0</v>
      </c>
      <c r="I20" s="56">
        <v>5093.5</v>
      </c>
      <c r="J20" s="56"/>
      <c r="K20" s="21">
        <f t="shared" si="0"/>
        <v>-5004.5</v>
      </c>
      <c r="L20" s="13">
        <f t="shared" si="1"/>
        <v>0</v>
      </c>
      <c r="M20" s="55"/>
      <c r="N20" s="13"/>
    </row>
    <row r="21" spans="1:14" ht="15" customHeight="1">
      <c r="A21" s="1">
        <v>1</v>
      </c>
      <c r="B21" s="1"/>
      <c r="C21" s="5" t="s">
        <v>27</v>
      </c>
      <c r="D21" s="92" t="s">
        <v>28</v>
      </c>
      <c r="E21" s="92"/>
      <c r="F21" s="93"/>
      <c r="G21" s="13">
        <v>4895</v>
      </c>
      <c r="H21" s="13"/>
      <c r="I21" s="13">
        <v>1745.6</v>
      </c>
      <c r="J21" s="13"/>
      <c r="K21" s="21">
        <f t="shared" si="0"/>
        <v>-3149.4</v>
      </c>
      <c r="L21" s="13">
        <f t="shared" si="1"/>
        <v>0</v>
      </c>
      <c r="M21" s="55"/>
      <c r="N21" s="13"/>
    </row>
    <row r="22" spans="1:14" ht="15" customHeight="1">
      <c r="A22" s="1"/>
      <c r="B22" s="1"/>
      <c r="C22" s="5" t="s">
        <v>29</v>
      </c>
      <c r="D22" s="92" t="s">
        <v>30</v>
      </c>
      <c r="E22" s="92"/>
      <c r="F22" s="93"/>
      <c r="G22" s="13">
        <v>9.7</v>
      </c>
      <c r="H22" s="13"/>
      <c r="I22" s="57">
        <v>439.6</v>
      </c>
      <c r="J22" s="57"/>
      <c r="K22" s="76">
        <f t="shared" si="0"/>
        <v>429.90000000000003</v>
      </c>
      <c r="L22" s="57">
        <f t="shared" si="1"/>
        <v>0</v>
      </c>
      <c r="M22" s="55"/>
      <c r="N22" s="13"/>
    </row>
    <row r="23" spans="1:14" ht="15" customHeight="1">
      <c r="A23" s="1"/>
      <c r="B23" s="1"/>
      <c r="C23" s="5" t="s">
        <v>31</v>
      </c>
      <c r="D23" s="92" t="s">
        <v>32</v>
      </c>
      <c r="E23" s="92"/>
      <c r="F23" s="93"/>
      <c r="G23" s="57">
        <v>53.4</v>
      </c>
      <c r="H23" s="57">
        <v>0.1</v>
      </c>
      <c r="I23" s="58">
        <v>42.9</v>
      </c>
      <c r="J23" s="58">
        <v>0.1</v>
      </c>
      <c r="K23" s="77">
        <f t="shared" si="0"/>
        <v>-10.5</v>
      </c>
      <c r="L23" s="58">
        <f t="shared" si="1"/>
        <v>0</v>
      </c>
      <c r="M23" s="55"/>
      <c r="N23" s="13"/>
    </row>
    <row r="24" spans="2:12" ht="15" customHeight="1">
      <c r="B24" s="14"/>
      <c r="C24" s="15" t="s">
        <v>61</v>
      </c>
      <c r="D24" s="92" t="s">
        <v>66</v>
      </c>
      <c r="E24" s="92"/>
      <c r="F24" s="93"/>
      <c r="G24" s="58"/>
      <c r="H24" s="58"/>
      <c r="I24" s="58">
        <v>10.4</v>
      </c>
      <c r="J24" s="58"/>
      <c r="K24" s="77">
        <f t="shared" si="0"/>
        <v>10.4</v>
      </c>
      <c r="L24" s="58">
        <f t="shared" si="1"/>
        <v>0</v>
      </c>
    </row>
    <row r="25" spans="3:12" ht="15">
      <c r="C25" s="17"/>
      <c r="D25" s="1"/>
      <c r="E25" s="1"/>
      <c r="F25" s="1"/>
      <c r="G25" s="16"/>
      <c r="H25" s="16"/>
      <c r="I25" s="16"/>
      <c r="J25" s="16"/>
      <c r="K25" s="16"/>
      <c r="L25" s="16"/>
    </row>
    <row r="26" spans="3:6" ht="15">
      <c r="C26" s="91"/>
      <c r="D26" s="91"/>
      <c r="E26" s="91"/>
      <c r="F26" s="91"/>
    </row>
    <row r="27" spans="1:13" ht="15.75">
      <c r="A27" s="18"/>
      <c r="B27" s="18"/>
      <c r="C27" s="19"/>
      <c r="D27" s="19" t="s">
        <v>62</v>
      </c>
      <c r="E27" s="19"/>
      <c r="F27" s="19"/>
      <c r="G27" s="18"/>
      <c r="H27" s="18"/>
      <c r="I27" s="18"/>
      <c r="J27" s="18"/>
      <c r="K27" s="18" t="s">
        <v>63</v>
      </c>
      <c r="L27" s="18"/>
      <c r="M27" s="18"/>
    </row>
    <row r="28" spans="3:6" ht="15">
      <c r="C28" s="1"/>
      <c r="D28" s="1"/>
      <c r="E28" s="1"/>
      <c r="F28" s="1"/>
    </row>
    <row r="29" spans="3:11" ht="15">
      <c r="C29" s="1"/>
      <c r="D29" s="1"/>
      <c r="E29" s="1"/>
      <c r="F29" s="1"/>
      <c r="K29" s="14"/>
    </row>
    <row r="30" spans="3:6" ht="15">
      <c r="C30" s="20" t="s">
        <v>64</v>
      </c>
      <c r="D30" s="1"/>
      <c r="E30" s="1"/>
      <c r="F30" s="1"/>
    </row>
  </sheetData>
  <sheetProtection/>
  <mergeCells count="23">
    <mergeCell ref="G5:H5"/>
    <mergeCell ref="I5:J5"/>
    <mergeCell ref="K5:L5"/>
    <mergeCell ref="D7:F7"/>
    <mergeCell ref="D9:F9"/>
    <mergeCell ref="D10:F10"/>
    <mergeCell ref="C5:C6"/>
    <mergeCell ref="D5:F6"/>
    <mergeCell ref="D13:F13"/>
    <mergeCell ref="D14:F14"/>
    <mergeCell ref="D21:F21"/>
    <mergeCell ref="D22:F22"/>
    <mergeCell ref="D11:F11"/>
    <mergeCell ref="D12:F12"/>
    <mergeCell ref="C26:F26"/>
    <mergeCell ref="D15:F15"/>
    <mergeCell ref="D16:F16"/>
    <mergeCell ref="D17:F17"/>
    <mergeCell ref="D18:F18"/>
    <mergeCell ref="D19:F19"/>
    <mergeCell ref="D20:F20"/>
    <mergeCell ref="D24:F24"/>
    <mergeCell ref="D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2013-12-09T09:46:29Z</dcterms:modified>
  <cp:category/>
  <cp:version/>
  <cp:contentType/>
  <cp:contentStatus/>
</cp:coreProperties>
</file>