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0"/>
  </bookViews>
  <sheets>
    <sheet name="010715" sheetId="1" r:id="rId1"/>
  </sheets>
  <externalReferences>
    <externalReference r:id="rId4"/>
  </externalReferences>
  <definedNames>
    <definedName name="_xlnm.Print_Area" localSheetId="0">'010715'!$C$1:$P$33</definedName>
  </definedNames>
  <calcPr fullCalcOnLoad="1"/>
</workbook>
</file>

<file path=xl/sharedStrings.xml><?xml version="1.0" encoding="utf-8"?>
<sst xmlns="http://schemas.openxmlformats.org/spreadsheetml/2006/main" count="63" uniqueCount="55">
  <si>
    <t>Задолженность по налоговым платежам в целом по Белокалитвинскому району</t>
  </si>
  <si>
    <t>контрольная сумма недоимки на 01.07.2015. - 32 917,1 т.р.</t>
  </si>
  <si>
    <t>т.р.</t>
  </si>
  <si>
    <t>Код вида дохода по БК</t>
  </si>
  <si>
    <t>Наименование дохода по БК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</si>
  <si>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</si>
  <si>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</si>
  <si>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</si>
  <si>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</si>
  <si>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</si>
  <si>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</si>
  <si>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</si>
  <si>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</si>
  <si>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</si>
  <si>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</si>
  <si>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</si>
  <si>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</si>
  <si>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</si>
  <si>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</si>
  <si>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</si>
  <si>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</si>
  <si>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</si>
  <si>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</si>
  <si>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</si>
  <si>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</si>
  <si>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</si>
  <si>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</si>
  <si>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</si>
  <si>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</si>
  <si>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</si>
  <si>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</si>
  <si>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</si>
  <si>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</si>
  <si>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</si>
  <si>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</si>
  <si>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</si>
  <si>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</si>
  <si>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</si>
  <si>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</si>
  <si>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</si>
  <si>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</si>
  <si>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</si>
  <si>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</si>
  <si>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</si>
  <si>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</si>
  <si>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</si>
  <si>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</si>
  <si>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</si>
  <si>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</si>
  <si>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</si>
  <si>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</si>
  <si>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</si>
  <si>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</si>
  <si>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</si>
  <si>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Романова Л.И. 2-52-36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</si>
</sst>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6" fontId="46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top" wrapText="1"/>
    </xf>
    <xf numFmtId="164" fontId="47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165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13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2;&#1086;&#1085;&#1080;&#1090;&#1086;&#1088;&#1080;&#1085;&#1075;%20&#1060;&#1053;&#1057;-65&#1085;\&#1050;%20&#1089;&#1086;&#1075;&#1083;&#1072;&#1096;&#1077;&#1085;&#1080;&#1102;\2015\&#1055;&#1088;&#1080;&#1088;&#1086;&#1089;&#109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115"/>
      <sheetName val="010215 "/>
      <sheetName val="010315 "/>
      <sheetName val="010415"/>
      <sheetName val="010515"/>
      <sheetName val="010615 "/>
      <sheetName val="0107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Zeros="0" tabSelected="1" zoomScalePageLayoutView="0" workbookViewId="0" topLeftCell="A1">
      <pane xSplit="6" ySplit="6" topLeftCell="G7" activePane="bottomRight" state="frozen"/>
      <selection pane="topLeft" activeCell="C1" sqref="C1"/>
      <selection pane="topRight" activeCell="G1" sqref="G1"/>
      <selection pane="bottomLeft" activeCell="C7" sqref="C7"/>
      <selection pane="bottomRight" activeCell="I3" sqref="I3"/>
    </sheetView>
  </sheetViews>
  <sheetFormatPr defaultColWidth="5.140625" defaultRowHeight="15"/>
  <cols>
    <col min="1" max="1" width="7.8515625" style="0" hidden="1" customWidth="1"/>
    <col min="2" max="2" width="8.0039062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ht="14.25" customHeight="1">
      <c r="D2" s="2"/>
    </row>
    <row r="3" spans="4:6" ht="14.25" customHeight="1">
      <c r="D3" s="2"/>
      <c r="F3" s="1" t="s">
        <v>1</v>
      </c>
    </row>
    <row r="4" spans="3:14" ht="15" customHeight="1">
      <c r="C4" s="3"/>
      <c r="N4" t="s">
        <v>2</v>
      </c>
    </row>
    <row r="5" spans="3:16" ht="29.25" customHeight="1">
      <c r="C5" s="4" t="s">
        <v>3</v>
      </c>
      <c r="D5" s="5" t="s">
        <v>4</v>
      </c>
      <c r="E5" s="5"/>
      <c r="F5" s="5"/>
      <c r="G5" s="6">
        <v>42005</v>
      </c>
      <c r="H5" s="5"/>
      <c r="I5" s="6">
        <v>42156</v>
      </c>
      <c r="J5" s="5"/>
      <c r="K5" s="6">
        <v>42186</v>
      </c>
      <c r="L5" s="5"/>
      <c r="M5" s="7" t="s">
        <v>5</v>
      </c>
      <c r="N5" s="7"/>
      <c r="O5" s="8" t="s">
        <v>6</v>
      </c>
      <c r="P5" s="8"/>
    </row>
    <row r="6" spans="2:16" s="9" customFormat="1" ht="33.75">
      <c r="B6" s="10" t="s">
        <v>7</v>
      </c>
      <c r="C6" s="4"/>
      <c r="D6" s="5"/>
      <c r="E6" s="5"/>
      <c r="F6" s="5"/>
      <c r="G6" s="11" t="s">
        <v>8</v>
      </c>
      <c r="H6" s="12" t="s">
        <v>9</v>
      </c>
      <c r="I6" s="11" t="s">
        <v>8</v>
      </c>
      <c r="J6" s="12" t="s">
        <v>9</v>
      </c>
      <c r="K6" s="13" t="s">
        <v>8</v>
      </c>
      <c r="L6" s="12" t="s">
        <v>9</v>
      </c>
      <c r="M6" s="11" t="s">
        <v>8</v>
      </c>
      <c r="N6" s="12" t="s">
        <v>9</v>
      </c>
      <c r="O6" s="14" t="s">
        <v>8</v>
      </c>
      <c r="P6" s="15" t="s">
        <v>9</v>
      </c>
    </row>
    <row r="7" spans="1:16" s="16" customFormat="1" ht="15">
      <c r="A7" s="16" t="s">
        <v>10</v>
      </c>
      <c r="B7" s="16" t="s">
        <v>11</v>
      </c>
      <c r="C7" s="17" t="s">
        <v>12</v>
      </c>
      <c r="D7" s="18" t="s">
        <v>13</v>
      </c>
      <c r="E7" s="18"/>
      <c r="F7" s="18"/>
      <c r="G7" s="19">
        <f>G9+G10+G11+G12+G13+G14+G15+G16+G17+G19+G20+G23+G24+G25</f>
        <v>35930.4</v>
      </c>
      <c r="H7" s="20">
        <f>H9+H10+H11+H12+H13+H14+H15+H16+H17+H19+H20+H23+H24+H25+H21+H26</f>
        <v>2011.0384999999999</v>
      </c>
      <c r="I7" s="21">
        <f>I9+I10+I11+I12+I13+I14+I15+I16+I17+I19+I20+I23+I24+I25+I26+I21+I22</f>
        <v>48886.700000000004</v>
      </c>
      <c r="J7" s="21">
        <f>SUM(J9:J25)-J18</f>
        <v>4066.9285</v>
      </c>
      <c r="K7" s="21">
        <f>K9+K10+K11+K12+K13+K14+K15+K16+K17+K19+K20+K23+K24+K25+K26+K21+K22</f>
        <v>40908.700000000004</v>
      </c>
      <c r="L7" s="21">
        <f>L9+L10+L11+L12+L13+L14+L15+L16+L17+L19+L20+L23+L24+L25+L26</f>
        <v>2918.4759999999997</v>
      </c>
      <c r="M7" s="21">
        <f aca="true" t="shared" si="0" ref="M7:N26">K7-G7</f>
        <v>4978.300000000003</v>
      </c>
      <c r="N7" s="21">
        <f>SUM(N9:N25)</f>
        <v>907.4374999999999</v>
      </c>
      <c r="O7" s="22">
        <f aca="true" t="shared" si="1" ref="O7:P26">K7-I7</f>
        <v>-7978</v>
      </c>
      <c r="P7" s="22">
        <f t="shared" si="1"/>
        <v>-1148.4525000000003</v>
      </c>
    </row>
    <row r="8" spans="3:16" s="1" customFormat="1" ht="15">
      <c r="C8" s="23"/>
      <c r="D8" s="23" t="s">
        <v>14</v>
      </c>
      <c r="E8" s="23"/>
      <c r="F8" s="23"/>
      <c r="G8" s="23"/>
      <c r="H8" s="23"/>
      <c r="I8" s="24"/>
      <c r="J8" s="24"/>
      <c r="K8" s="24"/>
      <c r="L8" s="24"/>
      <c r="M8" s="25">
        <f>M7/G7</f>
        <v>0.13855398214325482</v>
      </c>
      <c r="N8" s="21"/>
      <c r="O8" s="22">
        <f t="shared" si="1"/>
        <v>0</v>
      </c>
      <c r="P8" s="22">
        <f t="shared" si="1"/>
        <v>0</v>
      </c>
    </row>
    <row r="9" spans="3:16" s="1" customFormat="1" ht="29.25" customHeight="1">
      <c r="C9" s="23" t="s">
        <v>15</v>
      </c>
      <c r="D9" s="26" t="s">
        <v>16</v>
      </c>
      <c r="E9" s="26"/>
      <c r="F9" s="26"/>
      <c r="G9" s="24">
        <v>6496.5</v>
      </c>
      <c r="H9" s="27">
        <f>G9*B9</f>
        <v>0</v>
      </c>
      <c r="I9" s="24">
        <v>4570.2</v>
      </c>
      <c r="J9" s="24">
        <f aca="true" t="shared" si="2" ref="J9:J20">I9*B9</f>
        <v>0</v>
      </c>
      <c r="K9" s="24">
        <v>4951.5</v>
      </c>
      <c r="L9" s="24">
        <f aca="true" t="shared" si="3" ref="L9:L26">K9*B9</f>
        <v>0</v>
      </c>
      <c r="M9" s="24">
        <f t="shared" si="0"/>
        <v>-1545</v>
      </c>
      <c r="N9" s="24">
        <f t="shared" si="0"/>
        <v>0</v>
      </c>
      <c r="O9" s="28">
        <f t="shared" si="1"/>
        <v>381.3000000000002</v>
      </c>
      <c r="P9" s="28">
        <f t="shared" si="1"/>
        <v>0</v>
      </c>
    </row>
    <row r="10" spans="1:16" s="1" customFormat="1" ht="18" customHeight="1">
      <c r="A10" s="1">
        <v>0.1</v>
      </c>
      <c r="B10" s="1">
        <v>0.38</v>
      </c>
      <c r="C10" s="23" t="s">
        <v>17</v>
      </c>
      <c r="D10" s="26" t="s">
        <v>18</v>
      </c>
      <c r="E10" s="26"/>
      <c r="F10" s="26"/>
      <c r="G10" s="24">
        <v>3702.2</v>
      </c>
      <c r="H10" s="27">
        <f aca="true" t="shared" si="4" ref="H10:H26">G10*B10</f>
        <v>1406.836</v>
      </c>
      <c r="I10" s="24">
        <v>4828.7</v>
      </c>
      <c r="J10" s="24">
        <f t="shared" si="2"/>
        <v>1834.906</v>
      </c>
      <c r="K10" s="24">
        <v>4880.2</v>
      </c>
      <c r="L10" s="24">
        <f t="shared" si="3"/>
        <v>1854.4759999999999</v>
      </c>
      <c r="M10" s="24">
        <f t="shared" si="0"/>
        <v>1178</v>
      </c>
      <c r="N10" s="24">
        <f t="shared" si="0"/>
        <v>447.6399999999999</v>
      </c>
      <c r="O10" s="28">
        <f t="shared" si="1"/>
        <v>51.5</v>
      </c>
      <c r="P10" s="28">
        <f t="shared" si="1"/>
        <v>19.569999999999936</v>
      </c>
    </row>
    <row r="11" spans="1:16" s="1" customFormat="1" ht="30" customHeight="1">
      <c r="A11" s="1">
        <v>0.225</v>
      </c>
      <c r="B11" s="1">
        <v>0.1125</v>
      </c>
      <c r="C11" s="23" t="s">
        <v>19</v>
      </c>
      <c r="D11" s="26" t="s">
        <v>20</v>
      </c>
      <c r="E11" s="26"/>
      <c r="F11" s="26"/>
      <c r="G11" s="24">
        <v>388.2</v>
      </c>
      <c r="H11" s="27">
        <f t="shared" si="4"/>
        <v>43.6725</v>
      </c>
      <c r="I11" s="24">
        <v>7129</v>
      </c>
      <c r="J11" s="24">
        <f t="shared" si="2"/>
        <v>802.0125</v>
      </c>
      <c r="K11" s="24">
        <v>1572</v>
      </c>
      <c r="L11" s="24">
        <f t="shared" si="3"/>
        <v>176.85</v>
      </c>
      <c r="M11" s="24">
        <f t="shared" si="0"/>
        <v>1183.8</v>
      </c>
      <c r="N11" s="24">
        <f t="shared" si="0"/>
        <v>133.1775</v>
      </c>
      <c r="O11" s="28">
        <f t="shared" si="1"/>
        <v>-5557</v>
      </c>
      <c r="P11" s="28">
        <f t="shared" si="1"/>
        <v>-625.1625</v>
      </c>
    </row>
    <row r="12" spans="2:16" s="1" customFormat="1" ht="30.75" customHeight="1">
      <c r="B12" s="1">
        <v>1</v>
      </c>
      <c r="C12" s="23" t="s">
        <v>21</v>
      </c>
      <c r="D12" s="26" t="s">
        <v>22</v>
      </c>
      <c r="E12" s="26"/>
      <c r="F12" s="26"/>
      <c r="G12" s="24">
        <v>270.3</v>
      </c>
      <c r="H12" s="27">
        <f t="shared" si="4"/>
        <v>270.3</v>
      </c>
      <c r="I12" s="24">
        <v>1116.3</v>
      </c>
      <c r="J12" s="24">
        <f t="shared" si="2"/>
        <v>1116.3</v>
      </c>
      <c r="K12" s="24">
        <v>575.6</v>
      </c>
      <c r="L12" s="24">
        <f t="shared" si="3"/>
        <v>575.6</v>
      </c>
      <c r="M12" s="24">
        <f t="shared" si="0"/>
        <v>305.3</v>
      </c>
      <c r="N12" s="24">
        <f t="shared" si="0"/>
        <v>305.3</v>
      </c>
      <c r="O12" s="28">
        <f t="shared" si="1"/>
        <v>-540.6999999999999</v>
      </c>
      <c r="P12" s="28">
        <f t="shared" si="1"/>
        <v>-540.6999999999999</v>
      </c>
    </row>
    <row r="13" spans="2:16" s="1" customFormat="1" ht="39.75" customHeight="1">
      <c r="B13" s="1">
        <v>0.9</v>
      </c>
      <c r="C13" s="23" t="s">
        <v>23</v>
      </c>
      <c r="D13" s="26" t="s">
        <v>24</v>
      </c>
      <c r="E13" s="26"/>
      <c r="F13" s="26"/>
      <c r="G13" s="24">
        <v>313.7</v>
      </c>
      <c r="H13" s="27">
        <f t="shared" si="4"/>
        <v>282.33</v>
      </c>
      <c r="I13" s="24">
        <v>312.9</v>
      </c>
      <c r="J13" s="24">
        <f t="shared" si="2"/>
        <v>281.61</v>
      </c>
      <c r="K13" s="24">
        <v>310.5</v>
      </c>
      <c r="L13" s="24">
        <f t="shared" si="3"/>
        <v>279.45</v>
      </c>
      <c r="M13" s="24">
        <f t="shared" si="0"/>
        <v>-3.1999999999999886</v>
      </c>
      <c r="N13" s="24">
        <f t="shared" si="0"/>
        <v>-2.8799999999999955</v>
      </c>
      <c r="O13" s="28">
        <f t="shared" si="1"/>
        <v>-2.3999999999999773</v>
      </c>
      <c r="P13" s="28">
        <f t="shared" si="1"/>
        <v>-2.160000000000025</v>
      </c>
    </row>
    <row r="14" spans="1:19" s="1" customFormat="1" ht="15">
      <c r="A14" s="1">
        <v>0.5</v>
      </c>
      <c r="B14" s="1">
        <v>0.5</v>
      </c>
      <c r="C14" s="23" t="s">
        <v>25</v>
      </c>
      <c r="D14" s="26" t="s">
        <v>26</v>
      </c>
      <c r="E14" s="26"/>
      <c r="F14" s="26"/>
      <c r="G14" s="24">
        <v>15.8</v>
      </c>
      <c r="H14" s="27">
        <f t="shared" si="4"/>
        <v>7.9</v>
      </c>
      <c r="I14" s="24">
        <v>64.2</v>
      </c>
      <c r="J14" s="24">
        <f t="shared" si="2"/>
        <v>32.1</v>
      </c>
      <c r="K14" s="24">
        <v>64.2</v>
      </c>
      <c r="L14" s="24">
        <f t="shared" si="3"/>
        <v>32.1</v>
      </c>
      <c r="M14" s="24">
        <f t="shared" si="0"/>
        <v>48.400000000000006</v>
      </c>
      <c r="N14" s="24">
        <f t="shared" si="0"/>
        <v>24.200000000000003</v>
      </c>
      <c r="O14" s="28">
        <f t="shared" si="1"/>
        <v>0</v>
      </c>
      <c r="P14" s="28">
        <f t="shared" si="1"/>
        <v>0</v>
      </c>
      <c r="S14" s="29"/>
    </row>
    <row r="15" spans="1:16" s="1" customFormat="1" ht="26.25" customHeight="1">
      <c r="A15" s="1">
        <v>0.45</v>
      </c>
      <c r="B15" s="1">
        <v>0.45</v>
      </c>
      <c r="C15" s="23" t="s">
        <v>27</v>
      </c>
      <c r="D15" s="26" t="s">
        <v>28</v>
      </c>
      <c r="E15" s="26"/>
      <c r="F15" s="26"/>
      <c r="G15" s="24"/>
      <c r="H15" s="27">
        <f t="shared" si="4"/>
        <v>0</v>
      </c>
      <c r="I15" s="24"/>
      <c r="J15" s="24">
        <f t="shared" si="2"/>
        <v>0</v>
      </c>
      <c r="K15" s="24"/>
      <c r="L15" s="24">
        <f t="shared" si="3"/>
        <v>0</v>
      </c>
      <c r="M15" s="24">
        <f t="shared" si="0"/>
        <v>0</v>
      </c>
      <c r="N15" s="24">
        <f t="shared" si="0"/>
        <v>0</v>
      </c>
      <c r="O15" s="28">
        <f t="shared" si="1"/>
        <v>0</v>
      </c>
      <c r="P15" s="28">
        <f t="shared" si="1"/>
        <v>0</v>
      </c>
    </row>
    <row r="16" spans="1:16" s="1" customFormat="1" ht="17.25" customHeight="1">
      <c r="A16" s="1">
        <v>1</v>
      </c>
      <c r="C16" s="23" t="s">
        <v>29</v>
      </c>
      <c r="D16" s="26" t="s">
        <v>30</v>
      </c>
      <c r="E16" s="26"/>
      <c r="F16" s="26"/>
      <c r="G16" s="24">
        <v>1791</v>
      </c>
      <c r="H16" s="27">
        <f t="shared" si="4"/>
        <v>0</v>
      </c>
      <c r="I16" s="24">
        <v>1385.5</v>
      </c>
      <c r="J16" s="24">
        <f t="shared" si="2"/>
        <v>0</v>
      </c>
      <c r="K16" s="24">
        <v>1244.1</v>
      </c>
      <c r="L16" s="24">
        <f t="shared" si="3"/>
        <v>0</v>
      </c>
      <c r="M16" s="24">
        <f t="shared" si="0"/>
        <v>-546.9000000000001</v>
      </c>
      <c r="N16" s="24">
        <f t="shared" si="0"/>
        <v>0</v>
      </c>
      <c r="O16" s="28">
        <f t="shared" si="1"/>
        <v>-141.4000000000001</v>
      </c>
      <c r="P16" s="22">
        <f t="shared" si="1"/>
        <v>0</v>
      </c>
    </row>
    <row r="17" spans="2:16" s="1" customFormat="1" ht="15">
      <c r="B17" s="1">
        <v>0</v>
      </c>
      <c r="C17" s="23" t="s">
        <v>31</v>
      </c>
      <c r="D17" s="26" t="s">
        <v>32</v>
      </c>
      <c r="E17" s="26"/>
      <c r="F17" s="26"/>
      <c r="G17" s="24">
        <v>4283.7</v>
      </c>
      <c r="H17" s="27">
        <f t="shared" si="4"/>
        <v>0</v>
      </c>
      <c r="I17" s="24">
        <v>9588.3</v>
      </c>
      <c r="J17" s="24">
        <f t="shared" si="2"/>
        <v>0</v>
      </c>
      <c r="K17" s="24">
        <v>8916.3</v>
      </c>
      <c r="L17" s="24">
        <f t="shared" si="3"/>
        <v>0</v>
      </c>
      <c r="M17" s="24">
        <f t="shared" si="0"/>
        <v>4632.599999999999</v>
      </c>
      <c r="N17" s="24">
        <f t="shared" si="0"/>
        <v>0</v>
      </c>
      <c r="O17" s="28">
        <f t="shared" si="1"/>
        <v>-672</v>
      </c>
      <c r="P17" s="22">
        <f t="shared" si="1"/>
        <v>0</v>
      </c>
    </row>
    <row r="18" spans="3:16" s="1" customFormat="1" ht="15">
      <c r="C18" s="23" t="s">
        <v>33</v>
      </c>
      <c r="D18" s="26" t="s">
        <v>34</v>
      </c>
      <c r="E18" s="26"/>
      <c r="F18" s="26"/>
      <c r="G18" s="24"/>
      <c r="H18" s="27">
        <f t="shared" si="4"/>
        <v>0</v>
      </c>
      <c r="I18" s="24"/>
      <c r="J18" s="24">
        <f t="shared" si="2"/>
        <v>0</v>
      </c>
      <c r="K18" s="24"/>
      <c r="L18" s="24">
        <f t="shared" si="3"/>
        <v>0</v>
      </c>
      <c r="M18" s="24">
        <f t="shared" si="0"/>
        <v>0</v>
      </c>
      <c r="N18" s="24">
        <f t="shared" si="0"/>
        <v>0</v>
      </c>
      <c r="O18" s="28">
        <f t="shared" si="1"/>
        <v>0</v>
      </c>
      <c r="P18" s="22">
        <f t="shared" si="1"/>
        <v>0</v>
      </c>
    </row>
    <row r="19" spans="3:16" s="30" customFormat="1" ht="15">
      <c r="C19" s="31" t="s">
        <v>35</v>
      </c>
      <c r="D19" s="32" t="s">
        <v>36</v>
      </c>
      <c r="E19" s="32"/>
      <c r="F19" s="32"/>
      <c r="G19" s="33">
        <v>319.2</v>
      </c>
      <c r="H19" s="27">
        <f t="shared" si="4"/>
        <v>0</v>
      </c>
      <c r="I19" s="33">
        <v>411.2</v>
      </c>
      <c r="J19" s="24">
        <f t="shared" si="2"/>
        <v>0</v>
      </c>
      <c r="K19" s="33">
        <v>387.7</v>
      </c>
      <c r="L19" s="24">
        <f t="shared" si="3"/>
        <v>0</v>
      </c>
      <c r="M19" s="24">
        <f t="shared" si="0"/>
        <v>68.5</v>
      </c>
      <c r="N19" s="24">
        <f t="shared" si="0"/>
        <v>0</v>
      </c>
      <c r="O19" s="28">
        <f t="shared" si="1"/>
        <v>-23.5</v>
      </c>
      <c r="P19" s="22">
        <f t="shared" si="1"/>
        <v>0</v>
      </c>
    </row>
    <row r="20" spans="3:16" s="30" customFormat="1" ht="16.5" customHeight="1">
      <c r="C20" s="31" t="s">
        <v>37</v>
      </c>
      <c r="D20" s="32" t="s">
        <v>38</v>
      </c>
      <c r="E20" s="32"/>
      <c r="F20" s="32"/>
      <c r="G20" s="33">
        <v>12445.2</v>
      </c>
      <c r="H20" s="27">
        <f t="shared" si="4"/>
        <v>0</v>
      </c>
      <c r="I20" s="33">
        <v>11189.5</v>
      </c>
      <c r="J20" s="24">
        <f t="shared" si="2"/>
        <v>0</v>
      </c>
      <c r="K20" s="33">
        <v>10847.1</v>
      </c>
      <c r="L20" s="24">
        <f t="shared" si="3"/>
        <v>0</v>
      </c>
      <c r="M20" s="24">
        <f t="shared" si="0"/>
        <v>-1598.1000000000004</v>
      </c>
      <c r="N20" s="24">
        <f t="shared" si="0"/>
        <v>0</v>
      </c>
      <c r="O20" s="28">
        <f t="shared" si="1"/>
        <v>-342.39999999999964</v>
      </c>
      <c r="P20" s="22">
        <f t="shared" si="1"/>
        <v>0</v>
      </c>
    </row>
    <row r="21" spans="3:16" s="30" customFormat="1" ht="16.5" customHeight="1">
      <c r="C21" s="31" t="s">
        <v>39</v>
      </c>
      <c r="D21" s="34" t="s">
        <v>40</v>
      </c>
      <c r="E21" s="34"/>
      <c r="F21" s="34"/>
      <c r="G21" s="33"/>
      <c r="H21" s="27">
        <f t="shared" si="4"/>
        <v>0</v>
      </c>
      <c r="I21" s="33"/>
      <c r="J21" s="24"/>
      <c r="K21" s="33"/>
      <c r="L21" s="24">
        <f t="shared" si="3"/>
        <v>0</v>
      </c>
      <c r="M21" s="24">
        <f t="shared" si="0"/>
        <v>0</v>
      </c>
      <c r="N21" s="24">
        <f t="shared" si="0"/>
        <v>0</v>
      </c>
      <c r="O21" s="28">
        <f t="shared" si="1"/>
        <v>0</v>
      </c>
      <c r="P21" s="22">
        <f t="shared" si="1"/>
        <v>0</v>
      </c>
    </row>
    <row r="22" spans="1:16" s="30" customFormat="1" ht="16.5" customHeight="1">
      <c r="A22" s="30">
        <v>1</v>
      </c>
      <c r="C22" s="23" t="s">
        <v>41</v>
      </c>
      <c r="D22" s="26" t="s">
        <v>42</v>
      </c>
      <c r="E22" s="26"/>
      <c r="F22" s="26"/>
      <c r="G22" s="33"/>
      <c r="H22" s="27">
        <f t="shared" si="4"/>
        <v>0</v>
      </c>
      <c r="I22" s="33">
        <v>3895.6</v>
      </c>
      <c r="J22" s="24"/>
      <c r="K22" s="33">
        <v>4032.4</v>
      </c>
      <c r="L22" s="24">
        <f t="shared" si="3"/>
        <v>0</v>
      </c>
      <c r="M22" s="24">
        <f t="shared" si="0"/>
        <v>4032.4</v>
      </c>
      <c r="N22" s="24">
        <f t="shared" si="0"/>
        <v>0</v>
      </c>
      <c r="O22" s="28"/>
      <c r="P22" s="22"/>
    </row>
    <row r="23" spans="1:16" s="1" customFormat="1" ht="15">
      <c r="A23" s="1">
        <v>1</v>
      </c>
      <c r="C23" s="23" t="s">
        <v>43</v>
      </c>
      <c r="D23" s="26" t="s">
        <v>44</v>
      </c>
      <c r="E23" s="26"/>
      <c r="F23" s="26"/>
      <c r="G23" s="24">
        <v>5859</v>
      </c>
      <c r="H23" s="27">
        <f t="shared" si="4"/>
        <v>0</v>
      </c>
      <c r="I23" s="24">
        <v>3362.9</v>
      </c>
      <c r="J23" s="24"/>
      <c r="K23" s="24">
        <v>2982.1</v>
      </c>
      <c r="L23" s="24">
        <f t="shared" si="3"/>
        <v>0</v>
      </c>
      <c r="M23" s="24">
        <f t="shared" si="0"/>
        <v>-2876.9</v>
      </c>
      <c r="N23" s="24">
        <f t="shared" si="0"/>
        <v>0</v>
      </c>
      <c r="O23" s="28">
        <f t="shared" si="1"/>
        <v>-380.8000000000002</v>
      </c>
      <c r="P23" s="22">
        <f t="shared" si="1"/>
        <v>0</v>
      </c>
    </row>
    <row r="24" spans="3:16" s="1" customFormat="1" ht="27" customHeight="1">
      <c r="C24" s="23" t="s">
        <v>45</v>
      </c>
      <c r="D24" s="26" t="s">
        <v>46</v>
      </c>
      <c r="E24" s="26"/>
      <c r="F24" s="26"/>
      <c r="G24" s="24">
        <v>9.7</v>
      </c>
      <c r="H24" s="27">
        <f t="shared" si="4"/>
        <v>0</v>
      </c>
      <c r="I24" s="24">
        <v>1010</v>
      </c>
      <c r="J24" s="24"/>
      <c r="K24" s="24">
        <v>122.4</v>
      </c>
      <c r="L24" s="24">
        <f t="shared" si="3"/>
        <v>0</v>
      </c>
      <c r="M24" s="24">
        <f t="shared" si="0"/>
        <v>112.7</v>
      </c>
      <c r="N24" s="24">
        <f t="shared" si="0"/>
        <v>0</v>
      </c>
      <c r="O24" s="28">
        <f t="shared" si="1"/>
        <v>-887.6</v>
      </c>
      <c r="P24" s="22">
        <f t="shared" si="1"/>
        <v>0</v>
      </c>
    </row>
    <row r="25" spans="3:16" s="1" customFormat="1" ht="27.75" customHeight="1">
      <c r="C25" s="23" t="s">
        <v>47</v>
      </c>
      <c r="D25" s="26" t="s">
        <v>48</v>
      </c>
      <c r="E25" s="26"/>
      <c r="F25" s="26"/>
      <c r="G25" s="24">
        <v>35.9</v>
      </c>
      <c r="H25" s="27">
        <f t="shared" si="4"/>
        <v>0</v>
      </c>
      <c r="I25" s="24">
        <v>22.4</v>
      </c>
      <c r="J25" s="24"/>
      <c r="K25" s="24">
        <v>22.6</v>
      </c>
      <c r="L25" s="24">
        <f t="shared" si="3"/>
        <v>0</v>
      </c>
      <c r="M25" s="24">
        <f t="shared" si="0"/>
        <v>-13.299999999999997</v>
      </c>
      <c r="N25" s="24">
        <f t="shared" si="0"/>
        <v>0</v>
      </c>
      <c r="O25" s="28">
        <f t="shared" si="1"/>
        <v>0.20000000000000284</v>
      </c>
      <c r="P25" s="28">
        <f t="shared" si="1"/>
        <v>0</v>
      </c>
    </row>
    <row r="26" spans="3:16" s="1" customFormat="1" ht="28.5" customHeight="1" hidden="1">
      <c r="C26" s="23" t="s">
        <v>49</v>
      </c>
      <c r="D26" s="26" t="s">
        <v>50</v>
      </c>
      <c r="E26" s="26"/>
      <c r="F26" s="26"/>
      <c r="G26" s="27"/>
      <c r="H26" s="27">
        <f t="shared" si="4"/>
        <v>0</v>
      </c>
      <c r="I26" s="24"/>
      <c r="J26" s="24"/>
      <c r="K26" s="24">
        <v>0</v>
      </c>
      <c r="L26" s="24">
        <f t="shared" si="3"/>
        <v>0</v>
      </c>
      <c r="M26" s="24">
        <f t="shared" si="0"/>
        <v>0</v>
      </c>
      <c r="N26" s="24">
        <f t="shared" si="0"/>
        <v>0</v>
      </c>
      <c r="O26" s="28">
        <f t="shared" si="1"/>
        <v>0</v>
      </c>
      <c r="P26" s="22">
        <f t="shared" si="1"/>
        <v>0</v>
      </c>
    </row>
    <row r="27" spans="2:14" ht="15">
      <c r="B27" s="35"/>
      <c r="C27" s="36" t="s">
        <v>51</v>
      </c>
      <c r="I27" s="37"/>
      <c r="J27" s="37"/>
      <c r="K27" s="37"/>
      <c r="L27" s="37"/>
      <c r="M27" s="38"/>
      <c r="N27" s="37"/>
    </row>
    <row r="28" spans="3:14" ht="15">
      <c r="C28" s="39"/>
      <c r="I28" s="37"/>
      <c r="J28" s="37"/>
      <c r="K28" s="37"/>
      <c r="L28" s="37"/>
      <c r="M28" s="38"/>
      <c r="N28" s="37"/>
    </row>
    <row r="29" spans="3:8" ht="15">
      <c r="C29" s="40"/>
      <c r="D29" s="40"/>
      <c r="E29" s="40"/>
      <c r="F29" s="40"/>
      <c r="G29" s="41"/>
      <c r="H29" s="41"/>
    </row>
    <row r="30" spans="3:11" s="42" customFormat="1" ht="15.75">
      <c r="C30" s="43"/>
      <c r="D30" s="43" t="s">
        <v>52</v>
      </c>
      <c r="E30" s="43"/>
      <c r="F30" s="43"/>
      <c r="G30" s="43"/>
      <c r="H30" s="43"/>
      <c r="K30" s="43" t="s">
        <v>53</v>
      </c>
    </row>
    <row r="32" ht="15">
      <c r="M32" s="44"/>
    </row>
    <row r="33" ht="9.75" customHeight="1">
      <c r="C33" s="45" t="s">
        <v>54</v>
      </c>
    </row>
  </sheetData>
  <sheetProtection/>
  <mergeCells count="27">
    <mergeCell ref="D25:F25"/>
    <mergeCell ref="D26:F26"/>
    <mergeCell ref="C29:F29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O5:P5"/>
    <mergeCell ref="D7:F7"/>
    <mergeCell ref="D9:F9"/>
    <mergeCell ref="D10:F10"/>
    <mergeCell ref="D11:F11"/>
    <mergeCell ref="D12:F12"/>
    <mergeCell ref="C5:C6"/>
    <mergeCell ref="D5:F6"/>
    <mergeCell ref="G5:H5"/>
    <mergeCell ref="I5:J5"/>
    <mergeCell ref="K5:L5"/>
    <mergeCell ref="M5:N5"/>
  </mergeCells>
  <printOptions horizontalCentered="1"/>
  <pageMargins left="0.35433070866141736" right="0.1968503937007874" top="0.6692913385826772" bottom="0.1968503937007874" header="0.7086614173228347" footer="0.2362204724409449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2015-08-11T13:31:24Z</dcterms:created>
  <dcterms:modified xsi:type="dcterms:W3CDTF">2015-08-11T13:31:57Z</dcterms:modified>
  <cp:category/>
  <cp:version/>
  <cp:contentType/>
  <cp:contentStatus/>
</cp:coreProperties>
</file>