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880" windowHeight="10050" activeTab="0"/>
  </bookViews>
  <sheets>
    <sheet name="01.04.12." sheetId="1" r:id="rId1"/>
  </sheets>
  <externalReferences>
    <externalReference r:id="rId4"/>
  </externalReferences>
  <definedNames>
    <definedName name="_xlnm.Print_Titles" localSheetId="0">'01.04.12.'!$A:$A,'01.04.12.'!$2:$2</definedName>
    <definedName name="_xlnm.Print_Area" localSheetId="0">'01.04.12.'!$A$1:$CB$31</definedName>
  </definedNames>
  <calcPr fullCalcOnLoad="1"/>
</workbook>
</file>

<file path=xl/sharedStrings.xml><?xml version="1.0" encoding="utf-8"?>
<sst xmlns="http://schemas.openxmlformats.org/spreadsheetml/2006/main" count="171" uniqueCount="50">
  <si>
    <r>
      <t xml:space="preserve">Доходы бюджетов поселений Белокалитвинского района за </t>
    </r>
    <r>
      <rPr>
        <b/>
        <sz val="12"/>
        <rFont val="Arial Cyr"/>
        <family val="0"/>
      </rPr>
      <t>январь</t>
    </r>
    <r>
      <rPr>
        <sz val="10"/>
        <rFont val="Arial Cyr"/>
        <family val="0"/>
      </rPr>
      <t xml:space="preserve"> 2006 года</t>
    </r>
  </si>
  <si>
    <t xml:space="preserve">Информация о выполнении плановых назначений по доходам за январь-март 2012 года по поселениям </t>
  </si>
  <si>
    <t>Белокалитвинского района</t>
  </si>
  <si>
    <t xml:space="preserve">по состоянию на 01.04.2012 года  </t>
  </si>
  <si>
    <t>Наименование показателей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</si>
  <si>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</si>
  <si>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</si>
  <si>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</si>
  <si>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</si>
  <si>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</si>
  <si>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</si>
  <si>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</si>
  <si>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</si>
  <si>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</si>
  <si>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</si>
  <si>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</si>
  <si>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</si>
  <si>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</si>
  <si>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 xml:space="preserve">   2012 год</t>
  </si>
  <si>
    <t>1 квартал 2012 года</t>
  </si>
  <si>
    <t>Откл. к пл. кварт.</t>
  </si>
  <si>
    <t>% исп.</t>
  </si>
  <si>
    <t>план</t>
  </si>
  <si>
    <t>факт</t>
  </si>
  <si>
    <t>т.р</t>
  </si>
  <si>
    <t>%</t>
  </si>
  <si>
    <t>год. плана</t>
  </si>
  <si>
    <t>Собственные доходы</t>
  </si>
  <si>
    <t>Налог на доходы физических лиц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</si>
  <si>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</si>
  <si>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</si>
  <si>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</si>
  <si>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</si>
  <si>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</si>
  <si>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Задолженность по отмененным налогам (земельный налог)</t>
  </si>
  <si>
    <t>Неналоговые доходы</t>
  </si>
  <si>
    <t>Арендная плата  за земли</t>
  </si>
  <si>
    <t>Доходы от сдачи в аренду имущества</t>
  </si>
  <si>
    <t>Доходы от перечисления части прибыли</t>
  </si>
  <si>
    <t>Прочие поступления от использов. имущества</t>
  </si>
  <si>
    <t xml:space="preserve">Доходы от реализации имущества </t>
  </si>
  <si>
    <t>Доходы от продажи земельных участков</t>
  </si>
  <si>
    <t>Невыясненные поступления</t>
  </si>
  <si>
    <t>Прочие неналоговые доходы</t>
  </si>
  <si>
    <t>Безвозмездные поступления</t>
  </si>
  <si>
    <t>Дотация</t>
  </si>
  <si>
    <t>Субвенции ВУС</t>
  </si>
  <si>
    <t>Иные межбюджетные трансферты</t>
  </si>
  <si>
    <t>Прочие безвозмездные поступления</t>
  </si>
  <si>
    <t>Всего доходов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</si>
</sst>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 Cyr"/>
      <family val="0"/>
    </font>
    <font>
      <sz val="14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2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64" fontId="23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 wrapText="1"/>
    </xf>
    <xf numFmtId="0" fontId="18" fillId="0" borderId="13" xfId="0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center" wrapText="1"/>
    </xf>
    <xf numFmtId="0" fontId="18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33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4" borderId="19" xfId="0" applyFont="1" applyFill="1" applyBorder="1" applyAlignment="1">
      <alignment horizontal="center" wrapText="1"/>
    </xf>
    <xf numFmtId="0" fontId="0" fillId="33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4" borderId="23" xfId="0" applyFont="1" applyFill="1" applyBorder="1" applyAlignment="1">
      <alignment horizontal="center" wrapText="1"/>
    </xf>
    <xf numFmtId="0" fontId="0" fillId="4" borderId="24" xfId="0" applyFont="1" applyFill="1" applyBorder="1" applyAlignment="1">
      <alignment horizontal="center" wrapText="1"/>
    </xf>
    <xf numFmtId="0" fontId="23" fillId="0" borderId="0" xfId="0" applyFont="1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0" fillId="33" borderId="25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4" borderId="26" xfId="0" applyFont="1" applyFill="1" applyBorder="1" applyAlignment="1">
      <alignment horizontal="center" wrapText="1"/>
    </xf>
    <xf numFmtId="0" fontId="0" fillId="33" borderId="27" xfId="0" applyFill="1" applyBorder="1" applyAlignment="1">
      <alignment horizontal="center" vertical="center" wrapText="1"/>
    </xf>
    <xf numFmtId="0" fontId="0" fillId="4" borderId="18" xfId="0" applyFont="1" applyFill="1" applyBorder="1" applyAlignment="1">
      <alignment horizontal="center" wrapText="1"/>
    </xf>
    <xf numFmtId="0" fontId="0" fillId="4" borderId="28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23" fillId="33" borderId="10" xfId="0" applyFont="1" applyFill="1" applyBorder="1" applyAlignment="1">
      <alignment/>
    </xf>
    <xf numFmtId="0" fontId="23" fillId="33" borderId="11" xfId="0" applyFont="1" applyFill="1" applyBorder="1" applyAlignment="1">
      <alignment/>
    </xf>
    <xf numFmtId="164" fontId="23" fillId="33" borderId="25" xfId="0" applyNumberFormat="1" applyFont="1" applyFill="1" applyBorder="1" applyAlignment="1">
      <alignment/>
    </xf>
    <xf numFmtId="164" fontId="23" fillId="33" borderId="10" xfId="0" applyNumberFormat="1" applyFont="1" applyFill="1" applyBorder="1" applyAlignment="1">
      <alignment/>
    </xf>
    <xf numFmtId="164" fontId="23" fillId="33" borderId="27" xfId="0" applyNumberFormat="1" applyFont="1" applyFill="1" applyBorder="1" applyAlignment="1">
      <alignment/>
    </xf>
    <xf numFmtId="164" fontId="23" fillId="33" borderId="11" xfId="0" applyNumberFormat="1" applyFont="1" applyFill="1" applyBorder="1" applyAlignment="1">
      <alignment/>
    </xf>
    <xf numFmtId="164" fontId="23" fillId="4" borderId="29" xfId="0" applyNumberFormat="1" applyFont="1" applyFill="1" applyBorder="1" applyAlignment="1">
      <alignment/>
    </xf>
    <xf numFmtId="164" fontId="23" fillId="4" borderId="10" xfId="0" applyNumberFormat="1" applyFont="1" applyFill="1" applyBorder="1" applyAlignment="1">
      <alignment/>
    </xf>
    <xf numFmtId="164" fontId="23" fillId="4" borderId="30" xfId="0" applyNumberFormat="1" applyFont="1" applyFill="1" applyBorder="1" applyAlignment="1">
      <alignment/>
    </xf>
    <xf numFmtId="0" fontId="23" fillId="33" borderId="0" xfId="0" applyFont="1" applyFill="1" applyAlignment="1">
      <alignment/>
    </xf>
    <xf numFmtId="0" fontId="22" fillId="0" borderId="10" xfId="0" applyFont="1" applyBorder="1" applyAlignment="1">
      <alignment/>
    </xf>
    <xf numFmtId="0" fontId="24" fillId="0" borderId="11" xfId="0" applyFont="1" applyBorder="1" applyAlignment="1">
      <alignment/>
    </xf>
    <xf numFmtId="164" fontId="0" fillId="33" borderId="25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31" xfId="0" applyNumberFormat="1" applyFont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164" fontId="0" fillId="4" borderId="29" xfId="0" applyNumberFormat="1" applyFont="1" applyFill="1" applyBorder="1" applyAlignment="1">
      <alignment/>
    </xf>
    <xf numFmtId="164" fontId="0" fillId="33" borderId="27" xfId="0" applyNumberFormat="1" applyFont="1" applyFill="1" applyBorder="1" applyAlignment="1">
      <alignment/>
    </xf>
    <xf numFmtId="164" fontId="0" fillId="4" borderId="10" xfId="0" applyNumberFormat="1" applyFont="1" applyFill="1" applyBorder="1" applyAlignment="1">
      <alignment/>
    </xf>
    <xf numFmtId="164" fontId="0" fillId="33" borderId="25" xfId="0" applyNumberFormat="1" applyFont="1" applyFill="1" applyBorder="1" applyAlignment="1">
      <alignment/>
    </xf>
    <xf numFmtId="164" fontId="25" fillId="0" borderId="10" xfId="0" applyNumberFormat="1" applyFont="1" applyFill="1" applyBorder="1" applyAlignment="1">
      <alignment/>
    </xf>
    <xf numFmtId="164" fontId="0" fillId="4" borderId="30" xfId="0" applyNumberFormat="1" applyFont="1" applyFill="1" applyBorder="1" applyAlignment="1">
      <alignment/>
    </xf>
    <xf numFmtId="164" fontId="25" fillId="0" borderId="0" xfId="0" applyNumberFormat="1" applyFont="1" applyAlignment="1">
      <alignment/>
    </xf>
    <xf numFmtId="0" fontId="22" fillId="0" borderId="10" xfId="0" applyFont="1" applyBorder="1" applyAlignment="1">
      <alignment wrapText="1"/>
    </xf>
    <xf numFmtId="0" fontId="22" fillId="0" borderId="11" xfId="0" applyFont="1" applyBorder="1" applyAlignment="1">
      <alignment/>
    </xf>
    <xf numFmtId="164" fontId="0" fillId="33" borderId="25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31" xfId="0" applyNumberFormat="1" applyFont="1" applyBorder="1" applyAlignment="1">
      <alignment/>
    </xf>
    <xf numFmtId="164" fontId="0" fillId="33" borderId="27" xfId="0" applyNumberFormat="1" applyFont="1" applyFill="1" applyBorder="1" applyAlignment="1">
      <alignment/>
    </xf>
    <xf numFmtId="0" fontId="22" fillId="0" borderId="10" xfId="0" applyFont="1" applyBorder="1" applyAlignment="1">
      <alignment vertical="top"/>
    </xf>
    <xf numFmtId="0" fontId="22" fillId="0" borderId="10" xfId="0" applyFont="1" applyFill="1" applyBorder="1" applyAlignment="1">
      <alignment vertical="top"/>
    </xf>
    <xf numFmtId="0" fontId="22" fillId="0" borderId="11" xfId="0" applyFont="1" applyFill="1" applyBorder="1" applyAlignment="1">
      <alignment vertical="top"/>
    </xf>
    <xf numFmtId="164" fontId="0" fillId="33" borderId="25" xfId="0" applyNumberFormat="1" applyFont="1" applyFill="1" applyBorder="1" applyAlignment="1">
      <alignment vertical="top"/>
    </xf>
    <xf numFmtId="164" fontId="0" fillId="0" borderId="10" xfId="0" applyNumberFormat="1" applyFont="1" applyFill="1" applyBorder="1" applyAlignment="1">
      <alignment vertical="top"/>
    </xf>
    <xf numFmtId="164" fontId="0" fillId="0" borderId="31" xfId="0" applyNumberFormat="1" applyFont="1" applyFill="1" applyBorder="1" applyAlignment="1">
      <alignment vertical="top"/>
    </xf>
    <xf numFmtId="164" fontId="0" fillId="33" borderId="27" xfId="0" applyNumberFormat="1" applyFont="1" applyFill="1" applyBorder="1" applyAlignment="1">
      <alignment vertical="top"/>
    </xf>
    <xf numFmtId="164" fontId="2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2" fillId="0" borderId="10" xfId="0" applyFont="1" applyBorder="1" applyAlignment="1">
      <alignment vertical="top" wrapText="1"/>
    </xf>
    <xf numFmtId="0" fontId="22" fillId="0" borderId="11" xfId="0" applyFont="1" applyBorder="1" applyAlignment="1">
      <alignment vertical="top"/>
    </xf>
    <xf numFmtId="164" fontId="0" fillId="0" borderId="10" xfId="0" applyNumberFormat="1" applyFont="1" applyBorder="1" applyAlignment="1">
      <alignment vertical="top"/>
    </xf>
    <xf numFmtId="164" fontId="0" fillId="0" borderId="31" xfId="0" applyNumberFormat="1" applyFont="1" applyBorder="1" applyAlignment="1">
      <alignment vertical="top"/>
    </xf>
    <xf numFmtId="164" fontId="0" fillId="0" borderId="31" xfId="0" applyNumberFormat="1" applyFont="1" applyBorder="1" applyAlignment="1">
      <alignment/>
    </xf>
    <xf numFmtId="0" fontId="23" fillId="0" borderId="10" xfId="0" applyFont="1" applyFill="1" applyBorder="1" applyAlignment="1">
      <alignment/>
    </xf>
    <xf numFmtId="0" fontId="26" fillId="0" borderId="11" xfId="0" applyFont="1" applyBorder="1" applyAlignment="1">
      <alignment/>
    </xf>
    <xf numFmtId="164" fontId="23" fillId="33" borderId="25" xfId="0" applyNumberFormat="1" applyFont="1" applyFill="1" applyBorder="1" applyAlignment="1">
      <alignment/>
    </xf>
    <xf numFmtId="164" fontId="23" fillId="0" borderId="10" xfId="0" applyNumberFormat="1" applyFont="1" applyFill="1" applyBorder="1" applyAlignment="1">
      <alignment/>
    </xf>
    <xf numFmtId="164" fontId="23" fillId="0" borderId="27" xfId="0" applyNumberFormat="1" applyFont="1" applyFill="1" applyBorder="1" applyAlignment="1">
      <alignment/>
    </xf>
    <xf numFmtId="164" fontId="23" fillId="0" borderId="10" xfId="0" applyNumberFormat="1" applyFont="1" applyFill="1" applyBorder="1" applyAlignment="1">
      <alignment/>
    </xf>
    <xf numFmtId="164" fontId="23" fillId="0" borderId="11" xfId="0" applyNumberFormat="1" applyFont="1" applyFill="1" applyBorder="1" applyAlignment="1">
      <alignment/>
    </xf>
    <xf numFmtId="164" fontId="23" fillId="33" borderId="27" xfId="0" applyNumberFormat="1" applyFont="1" applyFill="1" applyBorder="1" applyAlignment="1">
      <alignment/>
    </xf>
    <xf numFmtId="164" fontId="27" fillId="0" borderId="10" xfId="0" applyNumberFormat="1" applyFont="1" applyFill="1" applyBorder="1" applyAlignment="1">
      <alignment/>
    </xf>
    <xf numFmtId="164" fontId="27" fillId="0" borderId="0" xfId="0" applyNumberFormat="1" applyFont="1" applyAlignment="1">
      <alignment/>
    </xf>
    <xf numFmtId="0" fontId="23" fillId="0" borderId="0" xfId="0" applyFont="1" applyAlignment="1">
      <alignment/>
    </xf>
    <xf numFmtId="0" fontId="28" fillId="0" borderId="10" xfId="0" applyFont="1" applyFill="1" applyBorder="1" applyAlignment="1">
      <alignment vertical="top" wrapText="1"/>
    </xf>
    <xf numFmtId="0" fontId="28" fillId="0" borderId="11" xfId="0" applyFont="1" applyBorder="1" applyAlignment="1">
      <alignment vertical="top" wrapText="1"/>
    </xf>
    <xf numFmtId="164" fontId="25" fillId="33" borderId="25" xfId="0" applyNumberFormat="1" applyFont="1" applyFill="1" applyBorder="1" applyAlignment="1">
      <alignment vertical="top" wrapText="1"/>
    </xf>
    <xf numFmtId="164" fontId="25" fillId="0" borderId="10" xfId="0" applyNumberFormat="1" applyFont="1" applyBorder="1" applyAlignment="1">
      <alignment vertical="top" wrapText="1"/>
    </xf>
    <xf numFmtId="164" fontId="25" fillId="0" borderId="31" xfId="0" applyNumberFormat="1" applyFont="1" applyBorder="1" applyAlignment="1">
      <alignment vertical="top" wrapText="1"/>
    </xf>
    <xf numFmtId="164" fontId="25" fillId="33" borderId="27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29" fillId="0" borderId="10" xfId="0" applyFont="1" applyFill="1" applyBorder="1" applyAlignment="1">
      <alignment horizontal="left" vertical="top" wrapText="1"/>
    </xf>
    <xf numFmtId="0" fontId="28" fillId="0" borderId="11" xfId="0" applyFont="1" applyFill="1" applyBorder="1" applyAlignment="1">
      <alignment vertical="top" wrapText="1"/>
    </xf>
    <xf numFmtId="164" fontId="25" fillId="0" borderId="10" xfId="0" applyNumberFormat="1" applyFont="1" applyFill="1" applyBorder="1" applyAlignment="1">
      <alignment vertical="top" wrapText="1"/>
    </xf>
    <xf numFmtId="164" fontId="25" fillId="0" borderId="31" xfId="0" applyNumberFormat="1" applyFont="1" applyFill="1" applyBorder="1" applyAlignment="1">
      <alignment vertical="top" wrapText="1"/>
    </xf>
    <xf numFmtId="0" fontId="22" fillId="0" borderId="10" xfId="0" applyFont="1" applyBorder="1" applyAlignment="1">
      <alignment/>
    </xf>
    <xf numFmtId="0" fontId="30" fillId="0" borderId="10" xfId="0" applyFont="1" applyBorder="1" applyAlignment="1">
      <alignment wrapText="1"/>
    </xf>
    <xf numFmtId="0" fontId="30" fillId="0" borderId="11" xfId="0" applyFont="1" applyBorder="1" applyAlignment="1">
      <alignment wrapText="1"/>
    </xf>
    <xf numFmtId="164" fontId="31" fillId="33" borderId="25" xfId="0" applyNumberFormat="1" applyFont="1" applyFill="1" applyBorder="1" applyAlignment="1">
      <alignment wrapText="1"/>
    </xf>
    <xf numFmtId="164" fontId="31" fillId="0" borderId="10" xfId="0" applyNumberFormat="1" applyFont="1" applyBorder="1" applyAlignment="1">
      <alignment wrapText="1"/>
    </xf>
    <xf numFmtId="164" fontId="31" fillId="0" borderId="31" xfId="0" applyNumberFormat="1" applyFont="1" applyBorder="1" applyAlignment="1">
      <alignment wrapText="1"/>
    </xf>
    <xf numFmtId="164" fontId="31" fillId="33" borderId="27" xfId="0" applyNumberFormat="1" applyFont="1" applyFill="1" applyBorder="1" applyAlignment="1">
      <alignment wrapText="1"/>
    </xf>
    <xf numFmtId="0" fontId="22" fillId="0" borderId="11" xfId="0" applyFont="1" applyBorder="1" applyAlignment="1">
      <alignment/>
    </xf>
    <xf numFmtId="164" fontId="0" fillId="0" borderId="0" xfId="0" applyNumberFormat="1" applyAlignment="1">
      <alignment/>
    </xf>
    <xf numFmtId="164" fontId="27" fillId="10" borderId="10" xfId="0" applyNumberFormat="1" applyFont="1" applyFill="1" applyBorder="1" applyAlignment="1">
      <alignment/>
    </xf>
    <xf numFmtId="164" fontId="23" fillId="10" borderId="10" xfId="0" applyNumberFormat="1" applyFont="1" applyFill="1" applyBorder="1" applyAlignment="1">
      <alignment/>
    </xf>
    <xf numFmtId="164" fontId="23" fillId="10" borderId="11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164" fontId="0" fillId="0" borderId="0" xfId="0" applyNumberFormat="1" applyFont="1" applyAlignment="1">
      <alignment/>
    </xf>
    <xf numFmtId="0" fontId="23" fillId="33" borderId="32" xfId="0" applyFont="1" applyFill="1" applyBorder="1" applyAlignment="1">
      <alignment/>
    </xf>
    <xf numFmtId="0" fontId="23" fillId="33" borderId="33" xfId="0" applyFont="1" applyFill="1" applyBorder="1" applyAlignment="1">
      <alignment/>
    </xf>
    <xf numFmtId="164" fontId="23" fillId="33" borderId="34" xfId="0" applyNumberFormat="1" applyFont="1" applyFill="1" applyBorder="1" applyAlignment="1">
      <alignment/>
    </xf>
    <xf numFmtId="164" fontId="23" fillId="33" borderId="32" xfId="0" applyNumberFormat="1" applyFont="1" applyFill="1" applyBorder="1" applyAlignment="1">
      <alignment/>
    </xf>
    <xf numFmtId="164" fontId="23" fillId="33" borderId="33" xfId="0" applyNumberFormat="1" applyFont="1" applyFill="1" applyBorder="1" applyAlignment="1">
      <alignment/>
    </xf>
    <xf numFmtId="164" fontId="23" fillId="4" borderId="35" xfId="0" applyNumberFormat="1" applyFont="1" applyFill="1" applyBorder="1" applyAlignment="1">
      <alignment/>
    </xf>
    <xf numFmtId="164" fontId="23" fillId="33" borderId="36" xfId="0" applyNumberFormat="1" applyFont="1" applyFill="1" applyBorder="1" applyAlignment="1">
      <alignment/>
    </xf>
    <xf numFmtId="164" fontId="23" fillId="4" borderId="32" xfId="0" applyNumberFormat="1" applyFont="1" applyFill="1" applyBorder="1" applyAlignment="1">
      <alignment/>
    </xf>
    <xf numFmtId="164" fontId="23" fillId="4" borderId="37" xfId="0" applyNumberFormat="1" applyFont="1" applyFill="1" applyBorder="1" applyAlignment="1">
      <alignment/>
    </xf>
    <xf numFmtId="164" fontId="23" fillId="33" borderId="38" xfId="0" applyNumberFormat="1" applyFont="1" applyFill="1" applyBorder="1" applyAlignment="1">
      <alignment/>
    </xf>
    <xf numFmtId="0" fontId="23" fillId="33" borderId="38" xfId="0" applyFont="1" applyFill="1" applyBorder="1" applyAlignment="1">
      <alignment/>
    </xf>
    <xf numFmtId="164" fontId="21" fillId="0" borderId="0" xfId="0" applyNumberFormat="1" applyFont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_c_D\&#1055;&#1086;&#1089;&#1090;&#1091;&#1087;&#1083;&#1077;&#1085;&#1080;&#1077;%20&#1076;&#1086;&#1093;&#1086;&#1076;&#1086;&#1074;.%20&#1048;&#1090;&#1086;&#1075;&#1080;\2012\&#1055;&#1054;&#1057;&#1045;&#1051;&#1045;&#1053;&#1048;&#1071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2.12"/>
      <sheetName val="01.03.12"/>
      <sheetName val="01.04.12(опер)"/>
      <sheetName val="01.04.12(ут)"/>
      <sheetName val="01.05.12(опер)"/>
      <sheetName val="01.05.12(ут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43"/>
  <sheetViews>
    <sheetView showZeros="0" tabSelected="1" zoomScalePageLayoutView="0" workbookViewId="0" topLeftCell="A2">
      <pane xSplit="2" ySplit="7" topLeftCell="AY9" activePane="bottomRight" state="frozen"/>
      <selection pane="topLeft" activeCell="A2" sqref="A2"/>
      <selection pane="topRight" activeCell="C2" sqref="C2"/>
      <selection pane="bottomLeft" activeCell="A7" sqref="A7"/>
      <selection pane="bottomRight" activeCell="AY34" sqref="AY34"/>
    </sheetView>
  </sheetViews>
  <sheetFormatPr defaultColWidth="9.00390625" defaultRowHeight="12.75"/>
  <cols>
    <col min="1" max="1" width="32.625" style="0" customWidth="1"/>
    <col min="2" max="2" width="16.75390625" style="0" hidden="1" customWidth="1"/>
    <col min="3" max="4" width="10.00390625" style="0" customWidth="1"/>
    <col min="5" max="5" width="10.25390625" style="0" bestFit="1" customWidth="1"/>
    <col min="6" max="6" width="11.00390625" style="0" customWidth="1"/>
    <col min="7" max="7" width="10.00390625" style="0" customWidth="1"/>
    <col min="8" max="8" width="10.375" style="0" customWidth="1"/>
    <col min="9" max="9" width="10.00390625" style="0" customWidth="1"/>
    <col min="10" max="10" width="10.125" style="0" customWidth="1"/>
    <col min="11" max="11" width="9.375" style="0" bestFit="1" customWidth="1"/>
    <col min="12" max="13" width="9.25390625" style="0" customWidth="1"/>
    <col min="14" max="14" width="10.375" style="0" customWidth="1"/>
    <col min="15" max="15" width="10.00390625" style="0" customWidth="1"/>
    <col min="16" max="16" width="9.375" style="0" customWidth="1"/>
    <col min="17" max="17" width="9.25390625" style="0" bestFit="1" customWidth="1"/>
    <col min="18" max="18" width="9.25390625" style="0" customWidth="1"/>
    <col min="19" max="19" width="9.25390625" style="0" bestFit="1" customWidth="1"/>
    <col min="20" max="20" width="10.25390625" style="0" customWidth="1"/>
    <col min="21" max="21" width="10.00390625" style="0" customWidth="1"/>
    <col min="22" max="22" width="10.25390625" style="0" customWidth="1"/>
    <col min="24" max="24" width="10.00390625" style="0" customWidth="1"/>
    <col min="26" max="26" width="10.375" style="0" customWidth="1"/>
    <col min="27" max="27" width="10.00390625" style="0" customWidth="1"/>
    <col min="28" max="28" width="11.75390625" style="0" customWidth="1"/>
    <col min="29" max="29" width="10.00390625" style="0" customWidth="1"/>
    <col min="30" max="30" width="10.875" style="0" bestFit="1" customWidth="1"/>
    <col min="31" max="31" width="9.25390625" style="0" bestFit="1" customWidth="1"/>
    <col min="32" max="32" width="10.375" style="0" customWidth="1"/>
    <col min="33" max="33" width="10.00390625" style="0" customWidth="1"/>
    <col min="34" max="34" width="10.875" style="0" customWidth="1"/>
    <col min="35" max="35" width="9.25390625" style="0" bestFit="1" customWidth="1"/>
    <col min="36" max="36" width="9.375" style="0" customWidth="1"/>
    <col min="37" max="37" width="9.75390625" style="0" customWidth="1"/>
    <col min="38" max="38" width="10.375" style="0" customWidth="1"/>
    <col min="39" max="39" width="10.00390625" style="0" customWidth="1"/>
    <col min="40" max="40" width="11.375" style="0" customWidth="1"/>
    <col min="41" max="41" width="9.625" style="0" bestFit="1" customWidth="1"/>
    <col min="42" max="42" width="9.875" style="0" customWidth="1"/>
    <col min="43" max="43" width="10.25390625" style="0" customWidth="1"/>
    <col min="44" max="44" width="10.375" style="0" customWidth="1"/>
    <col min="45" max="45" width="10.00390625" style="0" customWidth="1"/>
    <col min="46" max="46" width="10.25390625" style="0" customWidth="1"/>
    <col min="47" max="47" width="9.25390625" style="0" bestFit="1" customWidth="1"/>
    <col min="48" max="48" width="9.25390625" style="0" customWidth="1"/>
    <col min="49" max="49" width="10.875" style="0" customWidth="1"/>
    <col min="50" max="50" width="10.375" style="0" customWidth="1"/>
    <col min="51" max="51" width="10.00390625" style="0" customWidth="1"/>
    <col min="52" max="52" width="12.125" style="0" customWidth="1"/>
    <col min="53" max="53" width="9.25390625" style="0" bestFit="1" customWidth="1"/>
    <col min="54" max="55" width="9.25390625" style="0" customWidth="1"/>
    <col min="56" max="56" width="10.375" style="0" customWidth="1"/>
    <col min="57" max="57" width="10.00390625" style="0" customWidth="1"/>
    <col min="58" max="58" width="10.875" style="0" customWidth="1"/>
    <col min="59" max="59" width="9.25390625" style="0" bestFit="1" customWidth="1"/>
    <col min="60" max="60" width="9.25390625" style="0" customWidth="1"/>
    <col min="61" max="61" width="11.375" style="0" customWidth="1"/>
    <col min="62" max="62" width="10.375" style="0" customWidth="1"/>
    <col min="63" max="63" width="10.00390625" style="0" customWidth="1"/>
    <col min="64" max="64" width="11.75390625" style="0" customWidth="1"/>
    <col min="65" max="65" width="9.25390625" style="0" bestFit="1" customWidth="1"/>
    <col min="66" max="67" width="9.25390625" style="0" customWidth="1"/>
    <col min="68" max="68" width="10.375" style="0" customWidth="1"/>
    <col min="69" max="69" width="10.00390625" style="0" customWidth="1"/>
    <col min="70" max="70" width="10.375" style="0" bestFit="1" customWidth="1"/>
    <col min="71" max="71" width="9.25390625" style="0" bestFit="1" customWidth="1"/>
    <col min="72" max="72" width="8.875" style="0" customWidth="1"/>
    <col min="73" max="73" width="8.625" style="0" customWidth="1"/>
    <col min="74" max="74" width="10.375" style="0" customWidth="1"/>
    <col min="75" max="75" width="10.00390625" style="0" customWidth="1"/>
    <col min="76" max="76" width="11.875" style="0" customWidth="1"/>
    <col min="77" max="77" width="11.375" style="0" customWidth="1"/>
    <col min="78" max="78" width="11.125" style="0" customWidth="1"/>
    <col min="79" max="79" width="9.00390625" style="0" customWidth="1"/>
    <col min="80" max="80" width="10.375" style="0" customWidth="1"/>
  </cols>
  <sheetData>
    <row r="1" ht="15.75" hidden="1">
      <c r="A1" t="s">
        <v>0</v>
      </c>
    </row>
    <row r="2" spans="2:80" ht="18">
      <c r="B2" s="1"/>
      <c r="C2" s="2"/>
      <c r="D2" s="2" t="s">
        <v>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4"/>
      <c r="X2" s="4"/>
      <c r="Y2" s="4"/>
      <c r="Z2" s="2"/>
      <c r="AA2" s="2"/>
      <c r="AF2" s="2"/>
      <c r="AG2" s="2"/>
      <c r="AL2" s="2"/>
      <c r="AM2" s="2"/>
      <c r="AR2" s="2"/>
      <c r="AS2" s="2"/>
      <c r="AX2" s="2"/>
      <c r="AY2" s="2"/>
      <c r="BD2" s="2"/>
      <c r="BE2" s="2"/>
      <c r="BJ2" s="2"/>
      <c r="BK2" s="2"/>
      <c r="BP2" s="2"/>
      <c r="BQ2" s="2"/>
      <c r="BV2" s="2"/>
      <c r="BW2" s="2"/>
      <c r="CB2" s="2"/>
    </row>
    <row r="3" spans="4:80" ht="15.75">
      <c r="D3" s="5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7"/>
      <c r="Z3" s="6"/>
      <c r="AA3" s="7"/>
      <c r="AF3" s="6"/>
      <c r="AG3" s="7"/>
      <c r="AL3" s="6"/>
      <c r="AM3" s="7"/>
      <c r="AR3" s="6"/>
      <c r="AS3" s="7"/>
      <c r="AX3" s="6"/>
      <c r="AY3" s="7"/>
      <c r="BD3" s="6"/>
      <c r="BE3" s="7"/>
      <c r="BJ3" s="6"/>
      <c r="BK3" s="7"/>
      <c r="BP3" s="6"/>
      <c r="BQ3" s="7"/>
      <c r="BV3" s="6"/>
      <c r="BW3" s="7"/>
      <c r="CB3" s="6"/>
    </row>
    <row r="4" spans="1:80" s="9" customFormat="1" ht="12.75" customHeight="1">
      <c r="A4" s="8" t="s">
        <v>3</v>
      </c>
      <c r="B4" s="8"/>
      <c r="F4" s="10"/>
      <c r="G4" s="10"/>
      <c r="H4" s="10"/>
      <c r="J4" s="10"/>
      <c r="L4" s="10"/>
      <c r="M4" s="10"/>
      <c r="N4" s="10"/>
      <c r="P4" s="10"/>
      <c r="R4" s="10"/>
      <c r="S4" s="10"/>
      <c r="T4" s="10"/>
      <c r="V4" s="10"/>
      <c r="X4" s="10"/>
      <c r="Y4" s="10"/>
      <c r="Z4" s="10"/>
      <c r="AB4" s="10"/>
      <c r="AD4" s="10"/>
      <c r="AE4" s="10"/>
      <c r="AF4" s="10"/>
      <c r="AH4" s="10"/>
      <c r="AJ4" s="10"/>
      <c r="AK4" s="10"/>
      <c r="AL4" s="10"/>
      <c r="AN4" s="10"/>
      <c r="AP4" s="10"/>
      <c r="AQ4" s="10"/>
      <c r="AR4" s="10"/>
      <c r="AT4" s="10"/>
      <c r="AV4" s="10"/>
      <c r="AW4" s="10"/>
      <c r="AX4" s="10"/>
      <c r="AZ4" s="10"/>
      <c r="BB4" s="10"/>
      <c r="BC4" s="10"/>
      <c r="BD4" s="10"/>
      <c r="BF4" s="11"/>
      <c r="BG4" s="11"/>
      <c r="BH4" s="11"/>
      <c r="BI4" s="11"/>
      <c r="BJ4" s="10"/>
      <c r="BL4" s="10"/>
      <c r="BN4" s="10"/>
      <c r="BO4" s="10"/>
      <c r="BP4" s="10"/>
      <c r="BR4" s="10"/>
      <c r="BT4" s="10"/>
      <c r="BU4" s="10"/>
      <c r="BV4" s="10"/>
      <c r="BX4" s="10"/>
      <c r="CB4" s="10"/>
    </row>
    <row r="5" spans="1:80" s="9" customFormat="1" ht="12.75" customHeight="1" thickBot="1">
      <c r="A5" s="12"/>
      <c r="B5" s="8"/>
      <c r="F5" s="10"/>
      <c r="G5" s="10"/>
      <c r="H5" s="10"/>
      <c r="J5" s="10"/>
      <c r="L5" s="10"/>
      <c r="M5" s="10"/>
      <c r="N5" s="10"/>
      <c r="P5" s="10"/>
      <c r="R5" s="10"/>
      <c r="S5" s="10"/>
      <c r="T5" s="10"/>
      <c r="V5" s="10"/>
      <c r="X5" s="10"/>
      <c r="Y5" s="10"/>
      <c r="Z5" s="10"/>
      <c r="AB5" s="10"/>
      <c r="AD5" s="10"/>
      <c r="AE5" s="10"/>
      <c r="AF5" s="10"/>
      <c r="AH5" s="10"/>
      <c r="AJ5" s="10"/>
      <c r="AK5" s="10"/>
      <c r="AL5" s="10"/>
      <c r="AN5" s="10"/>
      <c r="AP5" s="10"/>
      <c r="AQ5" s="10"/>
      <c r="AR5" s="10"/>
      <c r="AT5" s="10"/>
      <c r="AV5" s="10"/>
      <c r="AW5" s="10"/>
      <c r="AX5" s="10"/>
      <c r="AZ5" s="10"/>
      <c r="BB5" s="10"/>
      <c r="BC5" s="10"/>
      <c r="BD5" s="10"/>
      <c r="BF5" s="11"/>
      <c r="BG5" s="11"/>
      <c r="BH5" s="11"/>
      <c r="BI5" s="11"/>
      <c r="BJ5" s="10"/>
      <c r="BL5" s="10"/>
      <c r="BN5" s="10"/>
      <c r="BO5" s="10"/>
      <c r="BP5" s="10"/>
      <c r="BR5" s="10"/>
      <c r="BT5" s="10"/>
      <c r="BU5" s="10"/>
      <c r="BV5" s="10"/>
      <c r="BX5" s="10"/>
      <c r="CB5" s="10"/>
    </row>
    <row r="6" spans="1:80" s="18" customFormat="1" ht="15" customHeight="1" thickBot="1">
      <c r="A6" s="13" t="s">
        <v>4</v>
      </c>
      <c r="B6" s="14"/>
      <c r="C6" s="15" t="s">
        <v>5</v>
      </c>
      <c r="D6" s="16"/>
      <c r="E6" s="16"/>
      <c r="F6" s="16"/>
      <c r="G6" s="16"/>
      <c r="H6" s="17"/>
      <c r="I6" s="16" t="s">
        <v>6</v>
      </c>
      <c r="J6" s="16"/>
      <c r="K6" s="16"/>
      <c r="L6" s="16"/>
      <c r="M6" s="16"/>
      <c r="N6" s="17"/>
      <c r="O6" s="15" t="s">
        <v>7</v>
      </c>
      <c r="P6" s="16"/>
      <c r="Q6" s="16"/>
      <c r="R6" s="16"/>
      <c r="S6" s="16"/>
      <c r="T6" s="17"/>
      <c r="U6" s="15" t="s">
        <v>8</v>
      </c>
      <c r="V6" s="16"/>
      <c r="W6" s="16"/>
      <c r="X6" s="16"/>
      <c r="Y6" s="16"/>
      <c r="Z6" s="17"/>
      <c r="AA6" s="15" t="s">
        <v>9</v>
      </c>
      <c r="AB6" s="16"/>
      <c r="AC6" s="16"/>
      <c r="AD6" s="16"/>
      <c r="AE6" s="16"/>
      <c r="AF6" s="17"/>
      <c r="AG6" s="15" t="s">
        <v>10</v>
      </c>
      <c r="AH6" s="16"/>
      <c r="AI6" s="16"/>
      <c r="AJ6" s="16"/>
      <c r="AK6" s="16"/>
      <c r="AL6" s="17"/>
      <c r="AM6" s="15" t="s">
        <v>11</v>
      </c>
      <c r="AN6" s="16"/>
      <c r="AO6" s="16"/>
      <c r="AP6" s="16"/>
      <c r="AQ6" s="16"/>
      <c r="AR6" s="17"/>
      <c r="AS6" s="15" t="s">
        <v>12</v>
      </c>
      <c r="AT6" s="16"/>
      <c r="AU6" s="16"/>
      <c r="AV6" s="16"/>
      <c r="AW6" s="16"/>
      <c r="AX6" s="17"/>
      <c r="AY6" s="15" t="s">
        <v>13</v>
      </c>
      <c r="AZ6" s="16"/>
      <c r="BA6" s="16"/>
      <c r="BB6" s="16"/>
      <c r="BC6" s="16"/>
      <c r="BD6" s="17"/>
      <c r="BE6" s="15" t="s">
        <v>14</v>
      </c>
      <c r="BF6" s="16"/>
      <c r="BG6" s="16"/>
      <c r="BH6" s="16"/>
      <c r="BI6" s="16"/>
      <c r="BJ6" s="17"/>
      <c r="BK6" s="15" t="s">
        <v>15</v>
      </c>
      <c r="BL6" s="16"/>
      <c r="BM6" s="16"/>
      <c r="BN6" s="16"/>
      <c r="BO6" s="16"/>
      <c r="BP6" s="17"/>
      <c r="BQ6" s="15" t="s">
        <v>16</v>
      </c>
      <c r="BR6" s="16"/>
      <c r="BS6" s="16"/>
      <c r="BT6" s="16"/>
      <c r="BU6" s="16"/>
      <c r="BV6" s="17"/>
      <c r="BW6" s="15" t="s">
        <v>17</v>
      </c>
      <c r="BX6" s="16"/>
      <c r="BY6" s="16"/>
      <c r="BZ6" s="16"/>
      <c r="CA6" s="16"/>
      <c r="CB6" s="17"/>
    </row>
    <row r="7" spans="1:80" s="32" customFormat="1" ht="15" customHeight="1">
      <c r="A7" s="19"/>
      <c r="B7" s="20"/>
      <c r="C7" s="21" t="s">
        <v>18</v>
      </c>
      <c r="D7" s="22" t="s">
        <v>19</v>
      </c>
      <c r="E7" s="23"/>
      <c r="F7" s="24" t="s">
        <v>20</v>
      </c>
      <c r="G7" s="25"/>
      <c r="H7" s="26" t="s">
        <v>21</v>
      </c>
      <c r="I7" s="27" t="s">
        <v>18</v>
      </c>
      <c r="J7" s="28" t="s">
        <v>19</v>
      </c>
      <c r="K7" s="29"/>
      <c r="L7" s="24" t="s">
        <v>20</v>
      </c>
      <c r="M7" s="25"/>
      <c r="N7" s="30" t="s">
        <v>21</v>
      </c>
      <c r="O7" s="21" t="s">
        <v>18</v>
      </c>
      <c r="P7" s="28" t="s">
        <v>19</v>
      </c>
      <c r="Q7" s="29"/>
      <c r="R7" s="24" t="s">
        <v>20</v>
      </c>
      <c r="S7" s="25"/>
      <c r="T7" s="30" t="s">
        <v>21</v>
      </c>
      <c r="U7" s="21" t="s">
        <v>18</v>
      </c>
      <c r="V7" s="28" t="s">
        <v>19</v>
      </c>
      <c r="W7" s="29"/>
      <c r="X7" s="24" t="s">
        <v>20</v>
      </c>
      <c r="Y7" s="25"/>
      <c r="Z7" s="30" t="s">
        <v>21</v>
      </c>
      <c r="AA7" s="21" t="s">
        <v>18</v>
      </c>
      <c r="AB7" s="28" t="s">
        <v>19</v>
      </c>
      <c r="AC7" s="29"/>
      <c r="AD7" s="24" t="s">
        <v>20</v>
      </c>
      <c r="AE7" s="25"/>
      <c r="AF7" s="30" t="s">
        <v>21</v>
      </c>
      <c r="AG7" s="21" t="s">
        <v>18</v>
      </c>
      <c r="AH7" s="28" t="s">
        <v>19</v>
      </c>
      <c r="AI7" s="29"/>
      <c r="AJ7" s="24" t="s">
        <v>20</v>
      </c>
      <c r="AK7" s="25"/>
      <c r="AL7" s="30" t="s">
        <v>21</v>
      </c>
      <c r="AM7" s="21" t="s">
        <v>18</v>
      </c>
      <c r="AN7" s="28" t="s">
        <v>19</v>
      </c>
      <c r="AO7" s="29"/>
      <c r="AP7" s="24" t="s">
        <v>20</v>
      </c>
      <c r="AQ7" s="25"/>
      <c r="AR7" s="30" t="s">
        <v>21</v>
      </c>
      <c r="AS7" s="21" t="s">
        <v>18</v>
      </c>
      <c r="AT7" s="28" t="s">
        <v>19</v>
      </c>
      <c r="AU7" s="29"/>
      <c r="AV7" s="24" t="s">
        <v>20</v>
      </c>
      <c r="AW7" s="25"/>
      <c r="AX7" s="30" t="s">
        <v>21</v>
      </c>
      <c r="AY7" s="21" t="s">
        <v>18</v>
      </c>
      <c r="AZ7" s="28" t="s">
        <v>19</v>
      </c>
      <c r="BA7" s="29"/>
      <c r="BB7" s="24" t="s">
        <v>20</v>
      </c>
      <c r="BC7" s="25"/>
      <c r="BD7" s="30" t="s">
        <v>21</v>
      </c>
      <c r="BE7" s="21" t="s">
        <v>18</v>
      </c>
      <c r="BF7" s="28" t="s">
        <v>19</v>
      </c>
      <c r="BG7" s="29"/>
      <c r="BH7" s="24" t="s">
        <v>20</v>
      </c>
      <c r="BI7" s="25"/>
      <c r="BJ7" s="30" t="s">
        <v>21</v>
      </c>
      <c r="BK7" s="21" t="s">
        <v>18</v>
      </c>
      <c r="BL7" s="28" t="s">
        <v>19</v>
      </c>
      <c r="BM7" s="29"/>
      <c r="BN7" s="24" t="s">
        <v>20</v>
      </c>
      <c r="BO7" s="25"/>
      <c r="BP7" s="30" t="s">
        <v>21</v>
      </c>
      <c r="BQ7" s="21" t="s">
        <v>18</v>
      </c>
      <c r="BR7" s="28" t="s">
        <v>19</v>
      </c>
      <c r="BS7" s="29"/>
      <c r="BT7" s="24" t="s">
        <v>20</v>
      </c>
      <c r="BU7" s="25"/>
      <c r="BV7" s="30" t="s">
        <v>21</v>
      </c>
      <c r="BW7" s="21" t="s">
        <v>18</v>
      </c>
      <c r="BX7" s="28" t="s">
        <v>19</v>
      </c>
      <c r="BY7" s="29"/>
      <c r="BZ7" s="24" t="s">
        <v>20</v>
      </c>
      <c r="CA7" s="25"/>
      <c r="CB7" s="31" t="s">
        <v>21</v>
      </c>
    </row>
    <row r="8" spans="1:81" ht="12.75">
      <c r="A8" s="33"/>
      <c r="B8" s="34"/>
      <c r="C8" s="35" t="s">
        <v>22</v>
      </c>
      <c r="D8" s="36" t="s">
        <v>22</v>
      </c>
      <c r="E8" s="37" t="s">
        <v>23</v>
      </c>
      <c r="F8" s="37" t="s">
        <v>24</v>
      </c>
      <c r="G8" s="38" t="s">
        <v>25</v>
      </c>
      <c r="H8" s="39" t="s">
        <v>26</v>
      </c>
      <c r="I8" s="40" t="s">
        <v>22</v>
      </c>
      <c r="J8" s="36" t="s">
        <v>22</v>
      </c>
      <c r="K8" s="37" t="s">
        <v>23</v>
      </c>
      <c r="L8" s="37" t="s">
        <v>24</v>
      </c>
      <c r="M8" s="38" t="s">
        <v>25</v>
      </c>
      <c r="N8" s="41" t="s">
        <v>26</v>
      </c>
      <c r="O8" s="35" t="s">
        <v>22</v>
      </c>
      <c r="P8" s="36" t="s">
        <v>22</v>
      </c>
      <c r="Q8" s="37" t="s">
        <v>23</v>
      </c>
      <c r="R8" s="37" t="s">
        <v>24</v>
      </c>
      <c r="S8" s="38" t="s">
        <v>25</v>
      </c>
      <c r="T8" s="41" t="s">
        <v>26</v>
      </c>
      <c r="U8" s="35" t="s">
        <v>22</v>
      </c>
      <c r="V8" s="36" t="s">
        <v>22</v>
      </c>
      <c r="W8" s="37" t="s">
        <v>23</v>
      </c>
      <c r="X8" s="37" t="s">
        <v>24</v>
      </c>
      <c r="Y8" s="38" t="s">
        <v>25</v>
      </c>
      <c r="Z8" s="41" t="s">
        <v>26</v>
      </c>
      <c r="AA8" s="35" t="s">
        <v>22</v>
      </c>
      <c r="AB8" s="36" t="s">
        <v>22</v>
      </c>
      <c r="AC8" s="37" t="s">
        <v>23</v>
      </c>
      <c r="AD8" s="37" t="s">
        <v>24</v>
      </c>
      <c r="AE8" s="38" t="s">
        <v>25</v>
      </c>
      <c r="AF8" s="41" t="s">
        <v>26</v>
      </c>
      <c r="AG8" s="35" t="s">
        <v>22</v>
      </c>
      <c r="AH8" s="36" t="s">
        <v>22</v>
      </c>
      <c r="AI8" s="37" t="s">
        <v>23</v>
      </c>
      <c r="AJ8" s="37" t="s">
        <v>24</v>
      </c>
      <c r="AK8" s="38" t="s">
        <v>25</v>
      </c>
      <c r="AL8" s="41" t="s">
        <v>26</v>
      </c>
      <c r="AM8" s="35" t="s">
        <v>22</v>
      </c>
      <c r="AN8" s="36" t="s">
        <v>22</v>
      </c>
      <c r="AO8" s="37" t="s">
        <v>23</v>
      </c>
      <c r="AP8" s="37" t="s">
        <v>24</v>
      </c>
      <c r="AQ8" s="38" t="s">
        <v>25</v>
      </c>
      <c r="AR8" s="41" t="s">
        <v>26</v>
      </c>
      <c r="AS8" s="35" t="s">
        <v>22</v>
      </c>
      <c r="AT8" s="36" t="s">
        <v>22</v>
      </c>
      <c r="AU8" s="37" t="s">
        <v>23</v>
      </c>
      <c r="AV8" s="37" t="s">
        <v>24</v>
      </c>
      <c r="AW8" s="38" t="s">
        <v>25</v>
      </c>
      <c r="AX8" s="41" t="s">
        <v>26</v>
      </c>
      <c r="AY8" s="35" t="s">
        <v>22</v>
      </c>
      <c r="AZ8" s="36" t="s">
        <v>22</v>
      </c>
      <c r="BA8" s="37" t="s">
        <v>23</v>
      </c>
      <c r="BB8" s="37" t="s">
        <v>24</v>
      </c>
      <c r="BC8" s="38" t="s">
        <v>25</v>
      </c>
      <c r="BD8" s="41" t="s">
        <v>26</v>
      </c>
      <c r="BE8" s="35" t="s">
        <v>22</v>
      </c>
      <c r="BF8" s="36" t="s">
        <v>22</v>
      </c>
      <c r="BG8" s="37" t="s">
        <v>23</v>
      </c>
      <c r="BH8" s="37" t="s">
        <v>24</v>
      </c>
      <c r="BI8" s="38" t="s">
        <v>25</v>
      </c>
      <c r="BJ8" s="41" t="s">
        <v>26</v>
      </c>
      <c r="BK8" s="35" t="s">
        <v>22</v>
      </c>
      <c r="BL8" s="36" t="s">
        <v>22</v>
      </c>
      <c r="BM8" s="37" t="s">
        <v>23</v>
      </c>
      <c r="BN8" s="37" t="s">
        <v>24</v>
      </c>
      <c r="BO8" s="38" t="s">
        <v>25</v>
      </c>
      <c r="BP8" s="41" t="s">
        <v>26</v>
      </c>
      <c r="BQ8" s="35" t="s">
        <v>22</v>
      </c>
      <c r="BR8" s="36" t="s">
        <v>22</v>
      </c>
      <c r="BS8" s="37" t="s">
        <v>23</v>
      </c>
      <c r="BT8" s="37" t="s">
        <v>24</v>
      </c>
      <c r="BU8" s="38" t="s">
        <v>25</v>
      </c>
      <c r="BV8" s="41" t="s">
        <v>26</v>
      </c>
      <c r="BW8" s="35" t="s">
        <v>22</v>
      </c>
      <c r="BX8" s="36" t="s">
        <v>22</v>
      </c>
      <c r="BY8" s="37" t="s">
        <v>23</v>
      </c>
      <c r="BZ8" s="37" t="s">
        <v>24</v>
      </c>
      <c r="CA8" s="38" t="s">
        <v>25</v>
      </c>
      <c r="CB8" s="42" t="s">
        <v>26</v>
      </c>
      <c r="CC8" s="43"/>
    </row>
    <row r="9" spans="1:80" s="53" customFormat="1" ht="12.75">
      <c r="A9" s="44" t="s">
        <v>27</v>
      </c>
      <c r="B9" s="45"/>
      <c r="C9" s="46">
        <f>SUM(C10:C17)</f>
        <v>85333.50000000001</v>
      </c>
      <c r="D9" s="47">
        <f>SUM(D10:D17)</f>
        <v>18202.5</v>
      </c>
      <c r="E9" s="48">
        <f>SUM(E10:E17)</f>
        <v>17682.199999999997</v>
      </c>
      <c r="F9" s="47">
        <f>E9-D9</f>
        <v>-520.3000000000029</v>
      </c>
      <c r="G9" s="49">
        <f aca="true" t="shared" si="0" ref="G9:G14">E9/D9%</f>
        <v>97.14160142837521</v>
      </c>
      <c r="H9" s="50">
        <f aca="true" t="shared" si="1" ref="H9:H14">E9/C9%</f>
        <v>20.721287653735043</v>
      </c>
      <c r="I9" s="48">
        <f>SUM(I10:I17)</f>
        <v>3873.0000000000005</v>
      </c>
      <c r="J9" s="47">
        <f>SUM(J10:J17)</f>
        <v>422</v>
      </c>
      <c r="K9" s="48">
        <f>SUM(K10:K17)</f>
        <v>547.4</v>
      </c>
      <c r="L9" s="47">
        <f aca="true" t="shared" si="2" ref="L9:L30">K9-J9</f>
        <v>125.39999999999998</v>
      </c>
      <c r="M9" s="49">
        <f aca="true" t="shared" si="3" ref="M9:M15">K9/J9%</f>
        <v>129.71563981042655</v>
      </c>
      <c r="N9" s="51">
        <f>K9/I9%</f>
        <v>14.13374644978053</v>
      </c>
      <c r="O9" s="46">
        <f>SUM(O10:O17)</f>
        <v>5528.1</v>
      </c>
      <c r="P9" s="47">
        <f>SUM(P10:P17)</f>
        <v>1254</v>
      </c>
      <c r="Q9" s="48">
        <f>SUM(Q10:Q17)</f>
        <v>1393.5</v>
      </c>
      <c r="R9" s="47">
        <f aca="true" t="shared" si="4" ref="R9:R30">Q9-P9</f>
        <v>139.5</v>
      </c>
      <c r="S9" s="49">
        <f aca="true" t="shared" si="5" ref="S9:S15">Q9/P9%</f>
        <v>111.1244019138756</v>
      </c>
      <c r="T9" s="51">
        <f>Q9/O9%</f>
        <v>25.207575839800292</v>
      </c>
      <c r="U9" s="46">
        <f>SUM(U10:U17)</f>
        <v>8977.2</v>
      </c>
      <c r="V9" s="47">
        <f>SUM(V10:V17)</f>
        <v>1768.5</v>
      </c>
      <c r="W9" s="48">
        <f>SUM(W10:W17)</f>
        <v>1951.6999999999998</v>
      </c>
      <c r="X9" s="47">
        <f aca="true" t="shared" si="6" ref="X9:X30">W9-V9</f>
        <v>183.19999999999982</v>
      </c>
      <c r="Y9" s="49">
        <f aca="true" t="shared" si="7" ref="Y9:Y15">W9/V9%</f>
        <v>110.35906135142775</v>
      </c>
      <c r="Z9" s="51">
        <f>W9/U9%</f>
        <v>21.74063182284008</v>
      </c>
      <c r="AA9" s="46">
        <f>SUM(AA10:AA17)</f>
        <v>5914.500000000001</v>
      </c>
      <c r="AB9" s="47">
        <f>SUM(AB10:AB17)</f>
        <v>240.1</v>
      </c>
      <c r="AC9" s="48">
        <f>SUM(AC10:AC17)</f>
        <v>241.1</v>
      </c>
      <c r="AD9" s="47">
        <f aca="true" t="shared" si="8" ref="AD9:AD30">AC9-AB9</f>
        <v>1</v>
      </c>
      <c r="AE9" s="49">
        <f aca="true" t="shared" si="9" ref="AE9:AE15">AC9/AB9%</f>
        <v>100.41649312786339</v>
      </c>
      <c r="AF9" s="51">
        <f>AC9/AA9%</f>
        <v>4.076422351847154</v>
      </c>
      <c r="AG9" s="46">
        <f>SUM(AG10:AG17)</f>
        <v>3569.7</v>
      </c>
      <c r="AH9" s="47">
        <f>SUM(AH10:AH17)</f>
        <v>729.1</v>
      </c>
      <c r="AI9" s="48">
        <f>SUM(AI10:AI17)</f>
        <v>737.4000000000001</v>
      </c>
      <c r="AJ9" s="47">
        <f aca="true" t="shared" si="10" ref="AJ9:AJ30">AI9-AH9</f>
        <v>8.300000000000068</v>
      </c>
      <c r="AK9" s="49">
        <f aca="true" t="shared" si="11" ref="AK9:AK15">AI9/AH9%</f>
        <v>101.13838979563846</v>
      </c>
      <c r="AL9" s="51">
        <f>AI9/AG9%</f>
        <v>20.6571980838726</v>
      </c>
      <c r="AM9" s="46">
        <f>SUM(AM10:AM17)</f>
        <v>4459.1</v>
      </c>
      <c r="AN9" s="47">
        <f>SUM(AN10:AN17)</f>
        <v>498.59999999999997</v>
      </c>
      <c r="AO9" s="48">
        <f>SUM(AO10:AO17)</f>
        <v>498.8</v>
      </c>
      <c r="AP9" s="47">
        <f aca="true" t="shared" si="12" ref="AP9:AP30">AO9-AN9</f>
        <v>0.20000000000004547</v>
      </c>
      <c r="AQ9" s="49">
        <f aca="true" t="shared" si="13" ref="AQ9:AQ15">AO9/AN9%</f>
        <v>100.04011231448055</v>
      </c>
      <c r="AR9" s="51">
        <f>AO9/AM9%</f>
        <v>11.186113789778206</v>
      </c>
      <c r="AS9" s="46">
        <f>SUM(AS10:AS17)</f>
        <v>3690.3999999999996</v>
      </c>
      <c r="AT9" s="47">
        <f>SUM(AT10:AT17)</f>
        <v>334</v>
      </c>
      <c r="AU9" s="48">
        <f>SUM(AU10:AU17)</f>
        <v>204.4</v>
      </c>
      <c r="AV9" s="47">
        <f aca="true" t="shared" si="14" ref="AV9:AV30">AU9-AT9</f>
        <v>-129.6</v>
      </c>
      <c r="AW9" s="49">
        <f aca="true" t="shared" si="15" ref="AW9:AW15">AU9/AT9%</f>
        <v>61.19760479041916</v>
      </c>
      <c r="AX9" s="51">
        <f>AU9/AS9%</f>
        <v>5.538694992412747</v>
      </c>
      <c r="AY9" s="46">
        <f>SUM(AY10:AY17)</f>
        <v>8650.5</v>
      </c>
      <c r="AZ9" s="47">
        <f>SUM(AZ10:AZ17)</f>
        <v>910.7</v>
      </c>
      <c r="BA9" s="48">
        <f>SUM(BA10:BA17)</f>
        <v>872.1</v>
      </c>
      <c r="BB9" s="47">
        <f aca="true" t="shared" si="16" ref="BB9:BB25">BA9-AZ9</f>
        <v>-38.60000000000002</v>
      </c>
      <c r="BC9" s="49">
        <f aca="true" t="shared" si="17" ref="BC9:BC15">BA9/AZ9%</f>
        <v>95.76150214121004</v>
      </c>
      <c r="BD9" s="51">
        <f>BA9/AY9%</f>
        <v>10.081498179295995</v>
      </c>
      <c r="BE9" s="46">
        <f>SUM(BE10:BE17)</f>
        <v>1969.8999999999999</v>
      </c>
      <c r="BF9" s="47">
        <f>SUM(BF10:BF17)</f>
        <v>130.2</v>
      </c>
      <c r="BG9" s="48">
        <f>SUM(BG10:BG17)</f>
        <v>157.6</v>
      </c>
      <c r="BH9" s="47">
        <f aca="true" t="shared" si="18" ref="BH9:BH25">BG9-BF9</f>
        <v>27.400000000000006</v>
      </c>
      <c r="BI9" s="49">
        <f aca="true" t="shared" si="19" ref="BI9:BI15">BG9/BF9%</f>
        <v>121.04454685099847</v>
      </c>
      <c r="BJ9" s="51">
        <f>BG9/BE9%</f>
        <v>8.00040611198538</v>
      </c>
      <c r="BK9" s="46">
        <f>SUM(BK10:BK17)</f>
        <v>3943.9</v>
      </c>
      <c r="BL9" s="47">
        <f>SUM(BL10:BL17)</f>
        <v>555</v>
      </c>
      <c r="BM9" s="48">
        <f>SUM(BM10:BM17)</f>
        <v>605.4</v>
      </c>
      <c r="BN9" s="47">
        <f aca="true" t="shared" si="20" ref="BN9:BN25">BM9-BL9</f>
        <v>50.39999999999998</v>
      </c>
      <c r="BO9" s="49">
        <f aca="true" t="shared" si="21" ref="BO9:BO15">BM9/BL9%</f>
        <v>109.08108108108108</v>
      </c>
      <c r="BP9" s="51">
        <f>BM9/BK9%</f>
        <v>15.350287786201475</v>
      </c>
      <c r="BQ9" s="46">
        <f>SUM(BQ10:BQ17)</f>
        <v>7910.500000000001</v>
      </c>
      <c r="BR9" s="47">
        <f>SUM(BR10:BR17)</f>
        <v>1654.8</v>
      </c>
      <c r="BS9" s="48">
        <f>SUM(BS10:BS17)</f>
        <v>1932.3000000000004</v>
      </c>
      <c r="BT9" s="47">
        <f aca="true" t="shared" si="22" ref="BT9:BT25">BS9-BR9</f>
        <v>277.50000000000045</v>
      </c>
      <c r="BU9" s="49">
        <f aca="true" t="shared" si="23" ref="BU9:BU15">BS9/BR9%</f>
        <v>116.76939811457582</v>
      </c>
      <c r="BV9" s="51">
        <f>BS9/BQ9%</f>
        <v>24.42702736868719</v>
      </c>
      <c r="BW9" s="46">
        <f aca="true" t="shared" si="24" ref="BW9:BY24">C9+I9+O9+U9+AA9+AG9+AM9+AS9+AY9+BE9+BK9+BQ9</f>
        <v>143820.30000000002</v>
      </c>
      <c r="BX9" s="47">
        <f>D9+J9+P9+V9+AB9+AH9+AN9+AT9+AZ9+BF9+BL9+BR9</f>
        <v>26699.499999999996</v>
      </c>
      <c r="BY9" s="47">
        <f>E9+K9+Q9+W9+AC9+AI9+AO9+AU9+BA9+BG9+BM9+BS9</f>
        <v>26823.899999999998</v>
      </c>
      <c r="BZ9" s="47">
        <f>BY9-BX9</f>
        <v>124.40000000000146</v>
      </c>
      <c r="CA9" s="49">
        <f>BY9/BX9%</f>
        <v>100.46592632820841</v>
      </c>
      <c r="CB9" s="52">
        <f>BY9/BW9%</f>
        <v>18.650983206125975</v>
      </c>
    </row>
    <row r="10" spans="1:81" ht="12.75">
      <c r="A10" s="54" t="s">
        <v>28</v>
      </c>
      <c r="B10" s="55"/>
      <c r="C10" s="56">
        <v>37924.6</v>
      </c>
      <c r="D10" s="57">
        <v>7540.2</v>
      </c>
      <c r="E10" s="58">
        <v>7389.4</v>
      </c>
      <c r="F10" s="59">
        <f aca="true" t="shared" si="25" ref="F10:F25">E10-D10</f>
        <v>-150.80000000000018</v>
      </c>
      <c r="G10" s="60">
        <f t="shared" si="0"/>
        <v>98.00005304899074</v>
      </c>
      <c r="H10" s="61">
        <f t="shared" si="1"/>
        <v>19.48445072591405</v>
      </c>
      <c r="I10" s="62">
        <v>710</v>
      </c>
      <c r="J10" s="57">
        <v>155</v>
      </c>
      <c r="K10" s="58">
        <v>173.7</v>
      </c>
      <c r="L10" s="59">
        <f t="shared" si="2"/>
        <v>18.69999999999999</v>
      </c>
      <c r="M10" s="60">
        <f t="shared" si="3"/>
        <v>112.06451612903224</v>
      </c>
      <c r="N10" s="63">
        <f>K10/I10%</f>
        <v>24.464788732394364</v>
      </c>
      <c r="O10" s="56">
        <v>1106.7</v>
      </c>
      <c r="P10" s="57">
        <v>290.4</v>
      </c>
      <c r="Q10" s="58">
        <v>311.3</v>
      </c>
      <c r="R10" s="59">
        <f t="shared" si="4"/>
        <v>20.900000000000034</v>
      </c>
      <c r="S10" s="60">
        <f>Q10/P10%</f>
        <v>107.1969696969697</v>
      </c>
      <c r="T10" s="63">
        <f>Q10/O10%</f>
        <v>28.128670823167976</v>
      </c>
      <c r="U10" s="56">
        <v>3960.7</v>
      </c>
      <c r="V10" s="57">
        <v>1097.1</v>
      </c>
      <c r="W10" s="58">
        <v>1222.6</v>
      </c>
      <c r="X10" s="59">
        <f t="shared" si="6"/>
        <v>125.5</v>
      </c>
      <c r="Y10" s="60">
        <f t="shared" si="7"/>
        <v>111.43924892899463</v>
      </c>
      <c r="Z10" s="63">
        <f>W10/U10%</f>
        <v>30.868280859444035</v>
      </c>
      <c r="AA10" s="56">
        <v>815.9</v>
      </c>
      <c r="AB10" s="57">
        <v>152.3</v>
      </c>
      <c r="AC10" s="58">
        <v>152.5</v>
      </c>
      <c r="AD10" s="59">
        <f t="shared" si="8"/>
        <v>0.19999999999998863</v>
      </c>
      <c r="AE10" s="60">
        <f t="shared" si="9"/>
        <v>100.13131976362442</v>
      </c>
      <c r="AF10" s="63">
        <f>AC10/AA10%</f>
        <v>18.691016055889204</v>
      </c>
      <c r="AG10" s="56">
        <v>1230.8</v>
      </c>
      <c r="AH10" s="57">
        <v>276.6</v>
      </c>
      <c r="AI10" s="58">
        <v>281</v>
      </c>
      <c r="AJ10" s="59">
        <f t="shared" si="10"/>
        <v>4.399999999999977</v>
      </c>
      <c r="AK10" s="60">
        <f t="shared" si="11"/>
        <v>101.59074475777295</v>
      </c>
      <c r="AL10" s="63">
        <f>AI10/AG10%</f>
        <v>22.830679233019175</v>
      </c>
      <c r="AM10" s="56">
        <v>489.6</v>
      </c>
      <c r="AN10" s="57">
        <v>87</v>
      </c>
      <c r="AO10" s="58">
        <v>87</v>
      </c>
      <c r="AP10" s="59">
        <f t="shared" si="12"/>
        <v>0</v>
      </c>
      <c r="AQ10" s="60">
        <f t="shared" si="13"/>
        <v>100</v>
      </c>
      <c r="AR10" s="63">
        <f>AO10/AM10%</f>
        <v>17.769607843137255</v>
      </c>
      <c r="AS10" s="56">
        <v>643.3</v>
      </c>
      <c r="AT10" s="57">
        <v>128.6</v>
      </c>
      <c r="AU10" s="58">
        <v>95.9</v>
      </c>
      <c r="AV10" s="59">
        <f t="shared" si="14"/>
        <v>-32.69999999999999</v>
      </c>
      <c r="AW10" s="60">
        <f t="shared" si="15"/>
        <v>74.57231726283048</v>
      </c>
      <c r="AX10" s="63">
        <f>AU10/AS10%</f>
        <v>14.907508161044616</v>
      </c>
      <c r="AY10" s="56">
        <v>1885.6</v>
      </c>
      <c r="AZ10" s="57">
        <v>360</v>
      </c>
      <c r="BA10" s="58">
        <v>307.3</v>
      </c>
      <c r="BB10" s="59">
        <f t="shared" si="16"/>
        <v>-52.69999999999999</v>
      </c>
      <c r="BC10" s="60">
        <f t="shared" si="17"/>
        <v>85.36111111111111</v>
      </c>
      <c r="BD10" s="63">
        <f>BA10/AY10%</f>
        <v>16.297199830292747</v>
      </c>
      <c r="BE10" s="56">
        <v>270.7</v>
      </c>
      <c r="BF10" s="57">
        <v>76</v>
      </c>
      <c r="BG10" s="58">
        <v>80.8</v>
      </c>
      <c r="BH10" s="59">
        <f t="shared" si="18"/>
        <v>4.799999999999997</v>
      </c>
      <c r="BI10" s="60">
        <f t="shared" si="19"/>
        <v>106.3157894736842</v>
      </c>
      <c r="BJ10" s="63">
        <f>BG10/BE10%</f>
        <v>29.848540820096048</v>
      </c>
      <c r="BK10" s="56">
        <v>806.5</v>
      </c>
      <c r="BL10" s="57">
        <v>169</v>
      </c>
      <c r="BM10" s="58">
        <v>175.2</v>
      </c>
      <c r="BN10" s="59">
        <f t="shared" si="20"/>
        <v>6.199999999999989</v>
      </c>
      <c r="BO10" s="60">
        <f t="shared" si="21"/>
        <v>103.66863905325444</v>
      </c>
      <c r="BP10" s="63">
        <f>BM10/BK10%</f>
        <v>21.723496590204586</v>
      </c>
      <c r="BQ10" s="56">
        <v>2781.9</v>
      </c>
      <c r="BR10" s="57">
        <v>711.5</v>
      </c>
      <c r="BS10" s="58">
        <v>719.1</v>
      </c>
      <c r="BT10" s="59">
        <f t="shared" si="22"/>
        <v>7.600000000000023</v>
      </c>
      <c r="BU10" s="60">
        <f t="shared" si="23"/>
        <v>101.06816584680253</v>
      </c>
      <c r="BV10" s="63">
        <f>BS10/BQ10%</f>
        <v>25.849239728243287</v>
      </c>
      <c r="BW10" s="64">
        <f t="shared" si="24"/>
        <v>52626.299999999996</v>
      </c>
      <c r="BX10" s="65">
        <f>D10+J10+P10+V10+AB10+AH10+AN10+AT10+AZ10+BF10+BL10+BR10</f>
        <v>11043.699999999999</v>
      </c>
      <c r="BY10" s="65">
        <f>E10+K10+Q10+W10+AC10+AI10+AO10+AU10+BA10+BG10+BM10+BS10</f>
        <v>10995.8</v>
      </c>
      <c r="BZ10" s="59">
        <f>BY10-BX10</f>
        <v>-47.899999999999636</v>
      </c>
      <c r="CA10" s="60">
        <f>BY10/BX10%</f>
        <v>99.56626855130075</v>
      </c>
      <c r="CB10" s="66">
        <f>BY10/BW10%</f>
        <v>20.894115679802685</v>
      </c>
      <c r="CC10" s="67"/>
    </row>
    <row r="11" spans="1:81" ht="24.75" customHeight="1">
      <c r="A11" s="68" t="s">
        <v>29</v>
      </c>
      <c r="B11" s="55"/>
      <c r="C11" s="56">
        <v>8718.2</v>
      </c>
      <c r="D11" s="57">
        <v>2212.4</v>
      </c>
      <c r="E11" s="58">
        <v>2138.4</v>
      </c>
      <c r="F11" s="59">
        <f t="shared" si="25"/>
        <v>-74</v>
      </c>
      <c r="G11" s="60">
        <f t="shared" si="0"/>
        <v>96.65521605496293</v>
      </c>
      <c r="H11" s="61">
        <f t="shared" si="1"/>
        <v>24.52799889885527</v>
      </c>
      <c r="I11" s="62">
        <v>81.7</v>
      </c>
      <c r="J11" s="57">
        <v>12</v>
      </c>
      <c r="K11" s="58">
        <v>0.9</v>
      </c>
      <c r="L11" s="59">
        <f t="shared" si="2"/>
        <v>-11.1</v>
      </c>
      <c r="M11" s="60">
        <f t="shared" si="3"/>
        <v>7.500000000000001</v>
      </c>
      <c r="N11" s="63">
        <f aca="true" t="shared" si="26" ref="N11:N31">K11/I11%</f>
        <v>1.1015911872705018</v>
      </c>
      <c r="O11" s="56">
        <v>296.5</v>
      </c>
      <c r="P11" s="57">
        <v>127.4</v>
      </c>
      <c r="Q11" s="58">
        <v>182.7</v>
      </c>
      <c r="R11" s="59">
        <f t="shared" si="4"/>
        <v>55.29999999999998</v>
      </c>
      <c r="S11" s="60">
        <f t="shared" si="5"/>
        <v>143.4065934065934</v>
      </c>
      <c r="T11" s="63">
        <f aca="true" t="shared" si="27" ref="T11:T31">Q11/O11%</f>
        <v>61.618887015177066</v>
      </c>
      <c r="U11" s="56"/>
      <c r="V11" s="57"/>
      <c r="W11" s="58"/>
      <c r="X11" s="59">
        <f t="shared" si="6"/>
        <v>0</v>
      </c>
      <c r="Y11" s="60"/>
      <c r="Z11" s="63"/>
      <c r="AA11" s="56">
        <v>1.4</v>
      </c>
      <c r="AB11" s="57">
        <v>0.8</v>
      </c>
      <c r="AC11" s="58">
        <v>0.8</v>
      </c>
      <c r="AD11" s="59">
        <f t="shared" si="8"/>
        <v>0</v>
      </c>
      <c r="AE11" s="60">
        <f t="shared" si="9"/>
        <v>100</v>
      </c>
      <c r="AF11" s="63">
        <f aca="true" t="shared" si="28" ref="AF11:AF31">AC11/AA11%</f>
        <v>57.14285714285715</v>
      </c>
      <c r="AG11" s="56">
        <v>314.3</v>
      </c>
      <c r="AH11" s="57">
        <v>42</v>
      </c>
      <c r="AI11" s="58">
        <v>44.1</v>
      </c>
      <c r="AJ11" s="59">
        <f t="shared" si="10"/>
        <v>2.1000000000000014</v>
      </c>
      <c r="AK11" s="60">
        <f t="shared" si="11"/>
        <v>105.00000000000001</v>
      </c>
      <c r="AL11" s="63">
        <f aca="true" t="shared" si="29" ref="AL11:AL31">AI11/AG11%</f>
        <v>14.031180400890868</v>
      </c>
      <c r="AM11" s="56">
        <v>232.9</v>
      </c>
      <c r="AN11" s="57">
        <v>46.8</v>
      </c>
      <c r="AO11" s="58">
        <v>46.8</v>
      </c>
      <c r="AP11" s="59">
        <f t="shared" si="12"/>
        <v>0</v>
      </c>
      <c r="AQ11" s="60">
        <f t="shared" si="13"/>
        <v>100</v>
      </c>
      <c r="AR11" s="63">
        <f aca="true" t="shared" si="30" ref="AR11:AR31">AO11/AM11%</f>
        <v>20.09446114212108</v>
      </c>
      <c r="AS11" s="56">
        <v>211.3</v>
      </c>
      <c r="AT11" s="57">
        <v>51.7</v>
      </c>
      <c r="AU11" s="58">
        <v>11.9</v>
      </c>
      <c r="AV11" s="59">
        <f t="shared" si="14"/>
        <v>-39.800000000000004</v>
      </c>
      <c r="AW11" s="60">
        <f t="shared" si="15"/>
        <v>23.017408123791103</v>
      </c>
      <c r="AX11" s="63">
        <f aca="true" t="shared" si="31" ref="AX11:AX31">AU11/AS11%</f>
        <v>5.631803123521061</v>
      </c>
      <c r="AY11" s="56">
        <v>500.4</v>
      </c>
      <c r="AZ11" s="57">
        <v>25</v>
      </c>
      <c r="BA11" s="58">
        <v>31.3</v>
      </c>
      <c r="BB11" s="59">
        <f t="shared" si="16"/>
        <v>6.300000000000001</v>
      </c>
      <c r="BC11" s="60">
        <f t="shared" si="17"/>
        <v>125.2</v>
      </c>
      <c r="BD11" s="63">
        <f aca="true" t="shared" si="32" ref="BD11:BD31">BA11/AY11%</f>
        <v>6.2549960031974425</v>
      </c>
      <c r="BE11" s="56">
        <v>23.9</v>
      </c>
      <c r="BF11" s="57">
        <v>0.5</v>
      </c>
      <c r="BG11" s="58"/>
      <c r="BH11" s="59">
        <f t="shared" si="18"/>
        <v>-0.5</v>
      </c>
      <c r="BI11" s="60">
        <f t="shared" si="19"/>
        <v>0</v>
      </c>
      <c r="BJ11" s="63">
        <f aca="true" t="shared" si="33" ref="BJ11:BJ31">BG11/BE11%</f>
        <v>0</v>
      </c>
      <c r="BK11" s="56">
        <v>120</v>
      </c>
      <c r="BL11" s="57">
        <v>9.6</v>
      </c>
      <c r="BM11" s="58">
        <v>8.6</v>
      </c>
      <c r="BN11" s="59">
        <f t="shared" si="20"/>
        <v>-1</v>
      </c>
      <c r="BO11" s="60">
        <f t="shared" si="21"/>
        <v>89.58333333333333</v>
      </c>
      <c r="BP11" s="63">
        <f aca="true" t="shared" si="34" ref="BP11:BP31">BM11/BK11%</f>
        <v>7.166666666666667</v>
      </c>
      <c r="BQ11" s="56">
        <v>539.9</v>
      </c>
      <c r="BR11" s="57">
        <v>162</v>
      </c>
      <c r="BS11" s="58">
        <v>195.8</v>
      </c>
      <c r="BT11" s="59">
        <f t="shared" si="22"/>
        <v>33.80000000000001</v>
      </c>
      <c r="BU11" s="60">
        <f>BS11/BR11%</f>
        <v>120.8641975308642</v>
      </c>
      <c r="BV11" s="63">
        <f aca="true" t="shared" si="35" ref="BV11:BV31">BS11/BQ11%</f>
        <v>36.265975180589</v>
      </c>
      <c r="BW11" s="64">
        <f t="shared" si="24"/>
        <v>11040.499999999998</v>
      </c>
      <c r="BX11" s="65">
        <f t="shared" si="24"/>
        <v>2690.2000000000003</v>
      </c>
      <c r="BY11" s="65">
        <f t="shared" si="24"/>
        <v>2661.3000000000006</v>
      </c>
      <c r="BZ11" s="59">
        <f aca="true" t="shared" si="36" ref="BZ11:BZ25">BY11-BX11</f>
        <v>-28.899999999999636</v>
      </c>
      <c r="CA11" s="60">
        <f aca="true" t="shared" si="37" ref="CA11:CA21">BY11/BX11%</f>
        <v>98.92573042896441</v>
      </c>
      <c r="CB11" s="66">
        <f aca="true" t="shared" si="38" ref="CB11:CB31">BY11/BW11%</f>
        <v>24.104886554051003</v>
      </c>
      <c r="CC11" s="67"/>
    </row>
    <row r="12" spans="1:81" ht="12.75">
      <c r="A12" s="54" t="s">
        <v>30</v>
      </c>
      <c r="B12" s="69"/>
      <c r="C12" s="70">
        <v>137.4</v>
      </c>
      <c r="D12" s="71">
        <v>19</v>
      </c>
      <c r="E12" s="72">
        <v>20.8</v>
      </c>
      <c r="F12" s="59">
        <f t="shared" si="25"/>
        <v>1.8000000000000007</v>
      </c>
      <c r="G12" s="60">
        <f t="shared" si="0"/>
        <v>109.47368421052632</v>
      </c>
      <c r="H12" s="61">
        <f t="shared" si="1"/>
        <v>15.138282387190683</v>
      </c>
      <c r="I12" s="73">
        <v>39.7</v>
      </c>
      <c r="J12" s="71">
        <v>10</v>
      </c>
      <c r="K12" s="72">
        <v>2</v>
      </c>
      <c r="L12" s="59">
        <f t="shared" si="2"/>
        <v>-8</v>
      </c>
      <c r="M12" s="60">
        <f t="shared" si="3"/>
        <v>20</v>
      </c>
      <c r="N12" s="63">
        <f t="shared" si="26"/>
        <v>5.037783375314861</v>
      </c>
      <c r="O12" s="70"/>
      <c r="P12" s="71"/>
      <c r="Q12" s="72">
        <v>13.5</v>
      </c>
      <c r="R12" s="59">
        <f t="shared" si="4"/>
        <v>13.5</v>
      </c>
      <c r="S12" s="60"/>
      <c r="T12" s="63"/>
      <c r="U12" s="70">
        <v>131.2</v>
      </c>
      <c r="V12" s="71">
        <v>65.6</v>
      </c>
      <c r="W12" s="72">
        <v>34.8</v>
      </c>
      <c r="X12" s="59">
        <f t="shared" si="6"/>
        <v>-30.799999999999997</v>
      </c>
      <c r="Y12" s="60">
        <f>W12/V12%</f>
        <v>53.04878048780488</v>
      </c>
      <c r="Z12" s="63">
        <f>W12/U12%</f>
        <v>26.52439024390244</v>
      </c>
      <c r="AA12" s="70">
        <v>51.9</v>
      </c>
      <c r="AB12" s="71">
        <v>7.6</v>
      </c>
      <c r="AC12" s="72">
        <v>7.6</v>
      </c>
      <c r="AD12" s="59">
        <f t="shared" si="8"/>
        <v>0</v>
      </c>
      <c r="AE12" s="60">
        <f t="shared" si="9"/>
        <v>100</v>
      </c>
      <c r="AF12" s="63">
        <f t="shared" si="28"/>
        <v>14.643545279383428</v>
      </c>
      <c r="AG12" s="70">
        <v>56</v>
      </c>
      <c r="AH12" s="71">
        <v>0.5</v>
      </c>
      <c r="AI12" s="72">
        <v>0.5</v>
      </c>
      <c r="AJ12" s="59">
        <f t="shared" si="10"/>
        <v>0</v>
      </c>
      <c r="AK12" s="60">
        <f t="shared" si="11"/>
        <v>100</v>
      </c>
      <c r="AL12" s="63">
        <f t="shared" si="29"/>
        <v>0.8928571428571428</v>
      </c>
      <c r="AM12" s="70">
        <v>78.5</v>
      </c>
      <c r="AN12" s="71">
        <v>65.7</v>
      </c>
      <c r="AO12" s="72">
        <v>65.7</v>
      </c>
      <c r="AP12" s="59">
        <f t="shared" si="12"/>
        <v>0</v>
      </c>
      <c r="AQ12" s="60">
        <f t="shared" si="13"/>
        <v>100</v>
      </c>
      <c r="AR12" s="63">
        <f t="shared" si="30"/>
        <v>83.69426751592357</v>
      </c>
      <c r="AS12" s="70">
        <v>44.8</v>
      </c>
      <c r="AT12" s="71">
        <v>17.9</v>
      </c>
      <c r="AU12" s="72">
        <v>17.4</v>
      </c>
      <c r="AV12" s="59">
        <f t="shared" si="14"/>
        <v>-0.5</v>
      </c>
      <c r="AW12" s="60">
        <f t="shared" si="15"/>
        <v>97.20670391061452</v>
      </c>
      <c r="AX12" s="63">
        <f t="shared" si="31"/>
        <v>38.839285714285715</v>
      </c>
      <c r="AY12" s="70">
        <v>272.5</v>
      </c>
      <c r="AZ12" s="71">
        <v>203.3</v>
      </c>
      <c r="BA12" s="72">
        <v>96.2</v>
      </c>
      <c r="BB12" s="59">
        <f t="shared" si="16"/>
        <v>-107.10000000000001</v>
      </c>
      <c r="BC12" s="60">
        <f t="shared" si="17"/>
        <v>47.31923266109199</v>
      </c>
      <c r="BD12" s="63">
        <f t="shared" si="32"/>
        <v>35.30275229357798</v>
      </c>
      <c r="BE12" s="70">
        <v>13.1</v>
      </c>
      <c r="BF12" s="71">
        <v>1.3</v>
      </c>
      <c r="BG12" s="72">
        <v>1.7</v>
      </c>
      <c r="BH12" s="59">
        <f t="shared" si="18"/>
        <v>0.3999999999999999</v>
      </c>
      <c r="BI12" s="60"/>
      <c r="BJ12" s="63">
        <f t="shared" si="33"/>
        <v>12.977099236641221</v>
      </c>
      <c r="BK12" s="70">
        <v>38.5</v>
      </c>
      <c r="BL12" s="71">
        <v>7.7</v>
      </c>
      <c r="BM12" s="72">
        <v>9.7</v>
      </c>
      <c r="BN12" s="59">
        <f t="shared" si="20"/>
        <v>1.9999999999999991</v>
      </c>
      <c r="BO12" s="60">
        <f t="shared" si="21"/>
        <v>125.97402597402596</v>
      </c>
      <c r="BP12" s="63">
        <f t="shared" si="34"/>
        <v>25.19480519480519</v>
      </c>
      <c r="BQ12" s="70"/>
      <c r="BR12" s="71"/>
      <c r="BS12" s="72"/>
      <c r="BT12" s="59">
        <f t="shared" si="22"/>
        <v>0</v>
      </c>
      <c r="BU12" s="60"/>
      <c r="BV12" s="63"/>
      <c r="BW12" s="64">
        <f t="shared" si="24"/>
        <v>863.6</v>
      </c>
      <c r="BX12" s="65">
        <f t="shared" si="24"/>
        <v>398.6</v>
      </c>
      <c r="BY12" s="65">
        <f t="shared" si="24"/>
        <v>269.9</v>
      </c>
      <c r="BZ12" s="59">
        <f t="shared" si="36"/>
        <v>-128.70000000000005</v>
      </c>
      <c r="CA12" s="60">
        <f t="shared" si="37"/>
        <v>67.71199197190164</v>
      </c>
      <c r="CB12" s="66">
        <f t="shared" si="38"/>
        <v>31.252894858730887</v>
      </c>
      <c r="CC12" s="67"/>
    </row>
    <row r="13" spans="1:81" ht="12.75">
      <c r="A13" s="74" t="s">
        <v>31</v>
      </c>
      <c r="B13" s="69"/>
      <c r="C13" s="70">
        <v>5346.9</v>
      </c>
      <c r="D13" s="71">
        <v>67.3</v>
      </c>
      <c r="E13" s="72">
        <v>56.3</v>
      </c>
      <c r="F13" s="59">
        <f t="shared" si="25"/>
        <v>-11</v>
      </c>
      <c r="G13" s="60">
        <f t="shared" si="0"/>
        <v>83.6552748885587</v>
      </c>
      <c r="H13" s="61">
        <f t="shared" si="1"/>
        <v>1.052946567169762</v>
      </c>
      <c r="I13" s="73">
        <v>32.1</v>
      </c>
      <c r="J13" s="71">
        <v>2</v>
      </c>
      <c r="K13" s="72">
        <v>4.7</v>
      </c>
      <c r="L13" s="59">
        <f t="shared" si="2"/>
        <v>2.7</v>
      </c>
      <c r="M13" s="60">
        <f t="shared" si="3"/>
        <v>235</v>
      </c>
      <c r="N13" s="63">
        <f t="shared" si="26"/>
        <v>14.641744548286605</v>
      </c>
      <c r="O13" s="70">
        <v>147.3</v>
      </c>
      <c r="P13" s="71">
        <v>4.9</v>
      </c>
      <c r="Q13" s="72">
        <v>4.8</v>
      </c>
      <c r="R13" s="59">
        <f t="shared" si="4"/>
        <v>-0.10000000000000053</v>
      </c>
      <c r="S13" s="60">
        <f t="shared" si="5"/>
        <v>97.95918367346938</v>
      </c>
      <c r="T13" s="63">
        <f t="shared" si="27"/>
        <v>3.2586558044806515</v>
      </c>
      <c r="U13" s="70">
        <v>37.6</v>
      </c>
      <c r="V13" s="71">
        <v>0.4</v>
      </c>
      <c r="W13" s="72">
        <v>0.4</v>
      </c>
      <c r="X13" s="59">
        <f t="shared" si="6"/>
        <v>0</v>
      </c>
      <c r="Y13" s="60">
        <f>W13/V13%</f>
        <v>100</v>
      </c>
      <c r="Z13" s="63">
        <f>W13/U13%</f>
        <v>1.0638297872340425</v>
      </c>
      <c r="AA13" s="70">
        <v>35.4</v>
      </c>
      <c r="AB13" s="71">
        <v>0.3</v>
      </c>
      <c r="AC13" s="72">
        <v>0.4</v>
      </c>
      <c r="AD13" s="59">
        <f t="shared" si="8"/>
        <v>0.10000000000000003</v>
      </c>
      <c r="AE13" s="60">
        <f t="shared" si="9"/>
        <v>133.33333333333334</v>
      </c>
      <c r="AF13" s="63">
        <f t="shared" si="28"/>
        <v>1.1299435028248588</v>
      </c>
      <c r="AG13" s="70">
        <v>155.6</v>
      </c>
      <c r="AH13" s="71">
        <v>0.6</v>
      </c>
      <c r="AI13" s="72">
        <v>0.6</v>
      </c>
      <c r="AJ13" s="59">
        <f t="shared" si="10"/>
        <v>0</v>
      </c>
      <c r="AK13" s="60">
        <f t="shared" si="11"/>
        <v>100</v>
      </c>
      <c r="AL13" s="63">
        <f t="shared" si="29"/>
        <v>0.3856041131105398</v>
      </c>
      <c r="AM13" s="70">
        <v>94.3</v>
      </c>
      <c r="AN13" s="71">
        <v>3.8</v>
      </c>
      <c r="AO13" s="72">
        <v>3.8</v>
      </c>
      <c r="AP13" s="59">
        <f t="shared" si="12"/>
        <v>0</v>
      </c>
      <c r="AQ13" s="60">
        <f t="shared" si="13"/>
        <v>100</v>
      </c>
      <c r="AR13" s="63">
        <f t="shared" si="30"/>
        <v>4.029692470837752</v>
      </c>
      <c r="AS13" s="70">
        <v>61.8</v>
      </c>
      <c r="AT13" s="71">
        <v>1.8</v>
      </c>
      <c r="AU13" s="72">
        <v>1.6</v>
      </c>
      <c r="AV13" s="59">
        <f t="shared" si="14"/>
        <v>-0.19999999999999996</v>
      </c>
      <c r="AW13" s="60">
        <f t="shared" si="15"/>
        <v>88.88888888888889</v>
      </c>
      <c r="AX13" s="63">
        <f t="shared" si="31"/>
        <v>2.5889967637540456</v>
      </c>
      <c r="AY13" s="70">
        <v>861.6</v>
      </c>
      <c r="AZ13" s="71">
        <v>2</v>
      </c>
      <c r="BA13" s="72">
        <v>1</v>
      </c>
      <c r="BB13" s="59">
        <f t="shared" si="16"/>
        <v>-1</v>
      </c>
      <c r="BC13" s="60">
        <f t="shared" si="17"/>
        <v>50</v>
      </c>
      <c r="BD13" s="63">
        <f t="shared" si="32"/>
        <v>0.11606313834726091</v>
      </c>
      <c r="BE13" s="70">
        <v>51.2</v>
      </c>
      <c r="BF13" s="71">
        <v>1</v>
      </c>
      <c r="BG13" s="72">
        <v>0.3</v>
      </c>
      <c r="BH13" s="59">
        <f t="shared" si="18"/>
        <v>-0.7</v>
      </c>
      <c r="BI13" s="60">
        <f t="shared" si="19"/>
        <v>30</v>
      </c>
      <c r="BJ13" s="63">
        <f t="shared" si="33"/>
        <v>0.5859375</v>
      </c>
      <c r="BK13" s="70">
        <v>71.1</v>
      </c>
      <c r="BL13" s="71">
        <v>2.9</v>
      </c>
      <c r="BM13" s="72">
        <v>2.9</v>
      </c>
      <c r="BN13" s="59">
        <f t="shared" si="20"/>
        <v>0</v>
      </c>
      <c r="BO13" s="60">
        <f t="shared" si="21"/>
        <v>100</v>
      </c>
      <c r="BP13" s="63">
        <f t="shared" si="34"/>
        <v>4.0787623066104075</v>
      </c>
      <c r="BQ13" s="70">
        <v>402.5</v>
      </c>
      <c r="BR13" s="71">
        <v>8</v>
      </c>
      <c r="BS13" s="72">
        <v>9.1</v>
      </c>
      <c r="BT13" s="59">
        <f t="shared" si="22"/>
        <v>1.0999999999999996</v>
      </c>
      <c r="BU13" s="60">
        <f t="shared" si="23"/>
        <v>113.75</v>
      </c>
      <c r="BV13" s="63">
        <f t="shared" si="35"/>
        <v>2.260869565217391</v>
      </c>
      <c r="BW13" s="64">
        <f t="shared" si="24"/>
        <v>7297.4000000000015</v>
      </c>
      <c r="BX13" s="65">
        <f t="shared" si="24"/>
        <v>95</v>
      </c>
      <c r="BY13" s="65">
        <f t="shared" si="24"/>
        <v>85.89999999999999</v>
      </c>
      <c r="BZ13" s="59">
        <f t="shared" si="36"/>
        <v>-9.100000000000009</v>
      </c>
      <c r="CA13" s="60">
        <f t="shared" si="37"/>
        <v>90.42105263157895</v>
      </c>
      <c r="CB13" s="66">
        <f t="shared" si="38"/>
        <v>1.1771315811110803</v>
      </c>
      <c r="CC13" s="67"/>
    </row>
    <row r="14" spans="1:81" s="82" customFormat="1" ht="12.75">
      <c r="A14" s="75" t="s">
        <v>32</v>
      </c>
      <c r="B14" s="76"/>
      <c r="C14" s="77">
        <v>28960.3</v>
      </c>
      <c r="D14" s="78">
        <v>7560.9</v>
      </c>
      <c r="E14" s="79">
        <v>7233.4</v>
      </c>
      <c r="F14" s="59">
        <f t="shared" si="25"/>
        <v>-327.5</v>
      </c>
      <c r="G14" s="60">
        <f t="shared" si="0"/>
        <v>95.6685050721475</v>
      </c>
      <c r="H14" s="61">
        <f t="shared" si="1"/>
        <v>24.97695120561596</v>
      </c>
      <c r="I14" s="80">
        <v>2202.3</v>
      </c>
      <c r="J14" s="78">
        <v>105</v>
      </c>
      <c r="K14" s="79">
        <v>230.7</v>
      </c>
      <c r="L14" s="59">
        <f t="shared" si="2"/>
        <v>125.69999999999999</v>
      </c>
      <c r="M14" s="60">
        <f t="shared" si="3"/>
        <v>219.7142857142857</v>
      </c>
      <c r="N14" s="63">
        <f t="shared" si="26"/>
        <v>10.47541206920038</v>
      </c>
      <c r="O14" s="77">
        <v>2828.6</v>
      </c>
      <c r="P14" s="78">
        <v>488.6</v>
      </c>
      <c r="Q14" s="79">
        <v>492.6</v>
      </c>
      <c r="R14" s="59">
        <f t="shared" si="4"/>
        <v>4</v>
      </c>
      <c r="S14" s="60">
        <f t="shared" si="5"/>
        <v>100.81866557511258</v>
      </c>
      <c r="T14" s="63">
        <f t="shared" si="27"/>
        <v>17.41497560630701</v>
      </c>
      <c r="U14" s="77">
        <v>2537.1</v>
      </c>
      <c r="V14" s="78">
        <v>27.7</v>
      </c>
      <c r="W14" s="79">
        <v>165.3</v>
      </c>
      <c r="X14" s="59">
        <f t="shared" si="6"/>
        <v>137.60000000000002</v>
      </c>
      <c r="Y14" s="60">
        <f t="shared" si="7"/>
        <v>596.7509025270759</v>
      </c>
      <c r="Z14" s="63">
        <f>W14/U14%</f>
        <v>6.515312758661465</v>
      </c>
      <c r="AA14" s="77">
        <v>4079.5</v>
      </c>
      <c r="AB14" s="78">
        <v>60.3</v>
      </c>
      <c r="AC14" s="79">
        <v>60.5</v>
      </c>
      <c r="AD14" s="59">
        <f t="shared" si="8"/>
        <v>0.20000000000000284</v>
      </c>
      <c r="AE14" s="60">
        <f t="shared" si="9"/>
        <v>100.33167495854063</v>
      </c>
      <c r="AF14" s="63">
        <f t="shared" si="28"/>
        <v>1.4830248805000612</v>
      </c>
      <c r="AG14" s="77">
        <v>1011</v>
      </c>
      <c r="AH14" s="78">
        <v>162</v>
      </c>
      <c r="AI14" s="79">
        <v>161.2</v>
      </c>
      <c r="AJ14" s="59">
        <f t="shared" si="10"/>
        <v>-0.8000000000000114</v>
      </c>
      <c r="AK14" s="60">
        <f t="shared" si="11"/>
        <v>99.50617283950616</v>
      </c>
      <c r="AL14" s="63">
        <f t="shared" si="29"/>
        <v>15.944609297725025</v>
      </c>
      <c r="AM14" s="77">
        <v>2689.5</v>
      </c>
      <c r="AN14" s="78">
        <v>210.6</v>
      </c>
      <c r="AO14" s="79">
        <v>210.8</v>
      </c>
      <c r="AP14" s="59">
        <f t="shared" si="12"/>
        <v>0.20000000000001705</v>
      </c>
      <c r="AQ14" s="60">
        <f t="shared" si="13"/>
        <v>100.09496676163344</v>
      </c>
      <c r="AR14" s="63">
        <f t="shared" si="30"/>
        <v>7.837888083286857</v>
      </c>
      <c r="AS14" s="77">
        <v>2547.2</v>
      </c>
      <c r="AT14" s="78">
        <v>104</v>
      </c>
      <c r="AU14" s="79">
        <v>41.3</v>
      </c>
      <c r="AV14" s="59">
        <f t="shared" si="14"/>
        <v>-62.7</v>
      </c>
      <c r="AW14" s="60">
        <f t="shared" si="15"/>
        <v>39.71153846153846</v>
      </c>
      <c r="AX14" s="63">
        <f t="shared" si="31"/>
        <v>1.6213881909547738</v>
      </c>
      <c r="AY14" s="77">
        <v>2733.8</v>
      </c>
      <c r="AZ14" s="78">
        <v>106.5</v>
      </c>
      <c r="BA14" s="79">
        <v>240.1</v>
      </c>
      <c r="BB14" s="59">
        <f t="shared" si="16"/>
        <v>133.6</v>
      </c>
      <c r="BC14" s="60">
        <f t="shared" si="17"/>
        <v>225.44600938967136</v>
      </c>
      <c r="BD14" s="63">
        <f t="shared" si="32"/>
        <v>8.782646865169362</v>
      </c>
      <c r="BE14" s="77">
        <v>1559.1</v>
      </c>
      <c r="BF14" s="78">
        <v>46.2</v>
      </c>
      <c r="BG14" s="79">
        <v>57.4</v>
      </c>
      <c r="BH14" s="59">
        <f t="shared" si="18"/>
        <v>11.199999999999996</v>
      </c>
      <c r="BI14" s="60">
        <f t="shared" si="19"/>
        <v>124.24242424242424</v>
      </c>
      <c r="BJ14" s="63">
        <f t="shared" si="33"/>
        <v>3.6816111859406067</v>
      </c>
      <c r="BK14" s="77">
        <v>1601.9</v>
      </c>
      <c r="BL14" s="78">
        <v>104.7</v>
      </c>
      <c r="BM14" s="79">
        <v>95.3</v>
      </c>
      <c r="BN14" s="59">
        <f t="shared" si="20"/>
        <v>-9.400000000000006</v>
      </c>
      <c r="BO14" s="60">
        <f t="shared" si="21"/>
        <v>91.02196752626553</v>
      </c>
      <c r="BP14" s="63">
        <f t="shared" si="34"/>
        <v>5.949185342405892</v>
      </c>
      <c r="BQ14" s="77">
        <v>3788.5</v>
      </c>
      <c r="BR14" s="78">
        <v>674.5</v>
      </c>
      <c r="BS14" s="79">
        <v>715.2</v>
      </c>
      <c r="BT14" s="59">
        <f t="shared" si="22"/>
        <v>40.700000000000045</v>
      </c>
      <c r="BU14" s="60">
        <f t="shared" si="23"/>
        <v>106.03409933283915</v>
      </c>
      <c r="BV14" s="63">
        <f t="shared" si="35"/>
        <v>18.87818397782764</v>
      </c>
      <c r="BW14" s="64">
        <f t="shared" si="24"/>
        <v>56538.799999999996</v>
      </c>
      <c r="BX14" s="65">
        <f t="shared" si="24"/>
        <v>9651.000000000002</v>
      </c>
      <c r="BY14" s="65">
        <f t="shared" si="24"/>
        <v>9703.8</v>
      </c>
      <c r="BZ14" s="59">
        <f t="shared" si="36"/>
        <v>52.79999999999745</v>
      </c>
      <c r="CA14" s="60">
        <f t="shared" si="37"/>
        <v>100.54709356543361</v>
      </c>
      <c r="CB14" s="66">
        <f t="shared" si="38"/>
        <v>17.163080928495123</v>
      </c>
      <c r="CC14" s="81"/>
    </row>
    <row r="15" spans="1:81" ht="12.75" customHeight="1">
      <c r="A15" s="83" t="s">
        <v>33</v>
      </c>
      <c r="B15" s="84"/>
      <c r="C15" s="77"/>
      <c r="D15" s="85"/>
      <c r="E15" s="86"/>
      <c r="F15" s="59">
        <f t="shared" si="25"/>
        <v>0</v>
      </c>
      <c r="G15" s="60"/>
      <c r="H15" s="61"/>
      <c r="I15" s="80">
        <v>53.8</v>
      </c>
      <c r="J15" s="85">
        <v>10</v>
      </c>
      <c r="K15" s="86">
        <v>6</v>
      </c>
      <c r="L15" s="59">
        <f t="shared" si="2"/>
        <v>-4</v>
      </c>
      <c r="M15" s="60">
        <f t="shared" si="3"/>
        <v>60</v>
      </c>
      <c r="N15" s="63">
        <f t="shared" si="26"/>
        <v>11.152416356877325</v>
      </c>
      <c r="O15" s="77">
        <v>81</v>
      </c>
      <c r="P15" s="85">
        <v>20.2</v>
      </c>
      <c r="Q15" s="86">
        <v>23.8</v>
      </c>
      <c r="R15" s="59">
        <f t="shared" si="4"/>
        <v>3.6000000000000014</v>
      </c>
      <c r="S15" s="60">
        <f t="shared" si="5"/>
        <v>117.82178217821783</v>
      </c>
      <c r="T15" s="63">
        <f t="shared" si="27"/>
        <v>29.382716049382715</v>
      </c>
      <c r="U15" s="77">
        <v>17.5</v>
      </c>
      <c r="V15" s="85">
        <v>4.4</v>
      </c>
      <c r="W15" s="86">
        <v>3.6</v>
      </c>
      <c r="X15" s="59">
        <f t="shared" si="6"/>
        <v>-0.8000000000000003</v>
      </c>
      <c r="Y15" s="60">
        <f t="shared" si="7"/>
        <v>81.81818181818181</v>
      </c>
      <c r="Z15" s="63">
        <f>W15/U15%</f>
        <v>20.571428571428573</v>
      </c>
      <c r="AA15" s="77">
        <v>25.8</v>
      </c>
      <c r="AB15" s="85">
        <v>10.2</v>
      </c>
      <c r="AC15" s="86">
        <v>10.2</v>
      </c>
      <c r="AD15" s="59">
        <f t="shared" si="8"/>
        <v>0</v>
      </c>
      <c r="AE15" s="60">
        <f t="shared" si="9"/>
        <v>100</v>
      </c>
      <c r="AF15" s="63">
        <f t="shared" si="28"/>
        <v>39.53488372093023</v>
      </c>
      <c r="AG15" s="77">
        <v>65.3</v>
      </c>
      <c r="AH15" s="85">
        <v>19.3</v>
      </c>
      <c r="AI15" s="86">
        <v>19.6</v>
      </c>
      <c r="AJ15" s="59">
        <f t="shared" si="10"/>
        <v>0.3000000000000007</v>
      </c>
      <c r="AK15" s="60">
        <f t="shared" si="11"/>
        <v>101.55440414507773</v>
      </c>
      <c r="AL15" s="63">
        <f t="shared" si="29"/>
        <v>30.015313935681473</v>
      </c>
      <c r="AM15" s="77">
        <v>8</v>
      </c>
      <c r="AN15" s="85">
        <v>2.2</v>
      </c>
      <c r="AO15" s="86">
        <v>2.2</v>
      </c>
      <c r="AP15" s="59">
        <f t="shared" si="12"/>
        <v>0</v>
      </c>
      <c r="AQ15" s="60">
        <f t="shared" si="13"/>
        <v>100</v>
      </c>
      <c r="AR15" s="63">
        <f t="shared" si="30"/>
        <v>27.5</v>
      </c>
      <c r="AS15" s="77">
        <v>26.6</v>
      </c>
      <c r="AT15" s="85">
        <v>5.3</v>
      </c>
      <c r="AU15" s="86">
        <v>8.7</v>
      </c>
      <c r="AV15" s="59">
        <f t="shared" si="14"/>
        <v>3.3999999999999995</v>
      </c>
      <c r="AW15" s="60">
        <f t="shared" si="15"/>
        <v>164.1509433962264</v>
      </c>
      <c r="AX15" s="63">
        <f t="shared" si="31"/>
        <v>32.70676691729323</v>
      </c>
      <c r="AY15" s="77">
        <v>14.2</v>
      </c>
      <c r="AZ15" s="85">
        <v>2.1</v>
      </c>
      <c r="BA15" s="86">
        <v>3.6</v>
      </c>
      <c r="BB15" s="59">
        <f t="shared" si="16"/>
        <v>1.5</v>
      </c>
      <c r="BC15" s="60">
        <f t="shared" si="17"/>
        <v>171.42857142857142</v>
      </c>
      <c r="BD15" s="63">
        <f t="shared" si="32"/>
        <v>25.35211267605634</v>
      </c>
      <c r="BE15" s="77">
        <v>18.3</v>
      </c>
      <c r="BF15" s="85">
        <v>1.8</v>
      </c>
      <c r="BG15" s="86">
        <v>3.8</v>
      </c>
      <c r="BH15" s="59">
        <f t="shared" si="18"/>
        <v>1.9999999999999998</v>
      </c>
      <c r="BI15" s="60">
        <f t="shared" si="19"/>
        <v>211.1111111111111</v>
      </c>
      <c r="BJ15" s="63">
        <f t="shared" si="33"/>
        <v>20.76502732240437</v>
      </c>
      <c r="BK15" s="77">
        <v>69.9</v>
      </c>
      <c r="BL15" s="85">
        <v>17.5</v>
      </c>
      <c r="BM15" s="86">
        <v>19.2</v>
      </c>
      <c r="BN15" s="59">
        <f t="shared" si="20"/>
        <v>1.6999999999999993</v>
      </c>
      <c r="BO15" s="60">
        <f t="shared" si="21"/>
        <v>109.71428571428572</v>
      </c>
      <c r="BP15" s="63">
        <f t="shared" si="34"/>
        <v>27.46781115879828</v>
      </c>
      <c r="BQ15" s="77">
        <v>94.6</v>
      </c>
      <c r="BR15" s="85">
        <v>23</v>
      </c>
      <c r="BS15" s="86">
        <v>28.4</v>
      </c>
      <c r="BT15" s="59">
        <f t="shared" si="22"/>
        <v>5.399999999999999</v>
      </c>
      <c r="BU15" s="60">
        <f t="shared" si="23"/>
        <v>123.4782608695652</v>
      </c>
      <c r="BV15" s="63">
        <f t="shared" si="35"/>
        <v>30.021141649048626</v>
      </c>
      <c r="BW15" s="64">
        <f t="shared" si="24"/>
        <v>475.0000000000001</v>
      </c>
      <c r="BX15" s="65">
        <f t="shared" si="24"/>
        <v>115.99999999999999</v>
      </c>
      <c r="BY15" s="65">
        <f t="shared" si="24"/>
        <v>129.1</v>
      </c>
      <c r="BZ15" s="59">
        <f t="shared" si="36"/>
        <v>13.100000000000009</v>
      </c>
      <c r="CA15" s="60">
        <f t="shared" si="37"/>
        <v>111.29310344827587</v>
      </c>
      <c r="CB15" s="66">
        <f t="shared" si="38"/>
        <v>27.178947368421046</v>
      </c>
      <c r="CC15" s="67"/>
    </row>
    <row r="16" spans="1:81" ht="21.75" customHeight="1">
      <c r="A16" s="83" t="s">
        <v>34</v>
      </c>
      <c r="B16" s="84"/>
      <c r="C16" s="77"/>
      <c r="D16" s="85"/>
      <c r="E16" s="87"/>
      <c r="F16" s="59">
        <f t="shared" si="25"/>
        <v>0</v>
      </c>
      <c r="G16" s="60"/>
      <c r="H16" s="61"/>
      <c r="I16" s="80"/>
      <c r="J16" s="85"/>
      <c r="K16" s="87"/>
      <c r="L16" s="59">
        <f t="shared" si="2"/>
        <v>0</v>
      </c>
      <c r="M16" s="60"/>
      <c r="N16" s="63"/>
      <c r="O16" s="77"/>
      <c r="P16" s="85"/>
      <c r="Q16" s="87">
        <v>0</v>
      </c>
      <c r="R16" s="59">
        <f t="shared" si="4"/>
        <v>0</v>
      </c>
      <c r="S16" s="60"/>
      <c r="T16" s="63"/>
      <c r="U16" s="77"/>
      <c r="V16" s="85"/>
      <c r="W16" s="87"/>
      <c r="X16" s="59">
        <f t="shared" si="6"/>
        <v>0</v>
      </c>
      <c r="Y16" s="60"/>
      <c r="Z16" s="63"/>
      <c r="AA16" s="77"/>
      <c r="AB16" s="85"/>
      <c r="AC16" s="87"/>
      <c r="AD16" s="59">
        <f t="shared" si="8"/>
        <v>0</v>
      </c>
      <c r="AE16" s="60"/>
      <c r="AF16" s="63"/>
      <c r="AG16" s="77"/>
      <c r="AH16" s="85"/>
      <c r="AI16" s="87"/>
      <c r="AJ16" s="59">
        <f t="shared" si="10"/>
        <v>0</v>
      </c>
      <c r="AK16" s="60"/>
      <c r="AL16" s="63"/>
      <c r="AM16" s="77"/>
      <c r="AN16" s="85"/>
      <c r="AO16" s="87"/>
      <c r="AP16" s="59">
        <f t="shared" si="12"/>
        <v>0</v>
      </c>
      <c r="AQ16" s="60"/>
      <c r="AR16" s="63"/>
      <c r="AS16" s="77"/>
      <c r="AT16" s="85"/>
      <c r="AU16" s="87">
        <v>0</v>
      </c>
      <c r="AV16" s="59">
        <f t="shared" si="14"/>
        <v>0</v>
      </c>
      <c r="AW16" s="60"/>
      <c r="AX16" s="63"/>
      <c r="AY16" s="77"/>
      <c r="AZ16" s="85"/>
      <c r="BA16" s="87"/>
      <c r="BB16" s="59">
        <f t="shared" si="16"/>
        <v>0</v>
      </c>
      <c r="BC16" s="60"/>
      <c r="BD16" s="63"/>
      <c r="BE16" s="77"/>
      <c r="BF16" s="85"/>
      <c r="BG16" s="87"/>
      <c r="BH16" s="59">
        <f t="shared" si="18"/>
        <v>0</v>
      </c>
      <c r="BI16" s="60"/>
      <c r="BJ16" s="63"/>
      <c r="BK16" s="77"/>
      <c r="BL16" s="85"/>
      <c r="BM16" s="87"/>
      <c r="BN16" s="59">
        <f t="shared" si="20"/>
        <v>0</v>
      </c>
      <c r="BO16" s="60"/>
      <c r="BP16" s="63"/>
      <c r="BQ16" s="77"/>
      <c r="BR16" s="85"/>
      <c r="BS16" s="87"/>
      <c r="BT16" s="59">
        <f t="shared" si="22"/>
        <v>0</v>
      </c>
      <c r="BU16" s="60"/>
      <c r="BV16" s="63"/>
      <c r="BW16" s="64">
        <f t="shared" si="24"/>
        <v>0</v>
      </c>
      <c r="BX16" s="65">
        <f t="shared" si="24"/>
        <v>0</v>
      </c>
      <c r="BY16" s="65">
        <f t="shared" si="24"/>
        <v>0</v>
      </c>
      <c r="BZ16" s="59">
        <f t="shared" si="36"/>
        <v>0</v>
      </c>
      <c r="CA16" s="60"/>
      <c r="CB16" s="66"/>
      <c r="CC16" s="67"/>
    </row>
    <row r="17" spans="1:81" s="98" customFormat="1" ht="21.75" customHeight="1">
      <c r="A17" s="88" t="s">
        <v>35</v>
      </c>
      <c r="B17" s="89"/>
      <c r="C17" s="90">
        <f>SUM(C18:C25)</f>
        <v>4246.1</v>
      </c>
      <c r="D17" s="91">
        <f>SUM(D18:D25)</f>
        <v>802.6999999999999</v>
      </c>
      <c r="E17" s="92">
        <f>SUM(E18:E25)</f>
        <v>843.9000000000001</v>
      </c>
      <c r="F17" s="93">
        <f t="shared" si="25"/>
        <v>41.20000000000016</v>
      </c>
      <c r="G17" s="94">
        <f>E17/D17%</f>
        <v>105.13267721440141</v>
      </c>
      <c r="H17" s="50">
        <f>E17/C17%</f>
        <v>19.874708556086762</v>
      </c>
      <c r="I17" s="95">
        <f>SUM(I18:I25)</f>
        <v>753.4</v>
      </c>
      <c r="J17" s="91">
        <f>SUM(J18:J25)</f>
        <v>128</v>
      </c>
      <c r="K17" s="92">
        <f>SUM(K18:K25)</f>
        <v>129.4</v>
      </c>
      <c r="L17" s="93">
        <f t="shared" si="2"/>
        <v>1.4000000000000057</v>
      </c>
      <c r="M17" s="94">
        <f>K17/J17%</f>
        <v>101.09375</v>
      </c>
      <c r="N17" s="51">
        <f t="shared" si="26"/>
        <v>17.175471197239183</v>
      </c>
      <c r="O17" s="90">
        <f>SUM(O18:O25)</f>
        <v>1068</v>
      </c>
      <c r="P17" s="91">
        <f>SUM(P18:P25)</f>
        <v>322.5</v>
      </c>
      <c r="Q17" s="92">
        <f>SUM(Q18:Q25)</f>
        <v>364.8</v>
      </c>
      <c r="R17" s="93">
        <f t="shared" si="4"/>
        <v>42.30000000000001</v>
      </c>
      <c r="S17" s="94">
        <f>Q17/P17%</f>
        <v>113.11627906976744</v>
      </c>
      <c r="T17" s="51">
        <f t="shared" si="27"/>
        <v>34.15730337078652</v>
      </c>
      <c r="U17" s="90">
        <f>SUM(U18:U25)</f>
        <v>2293.1</v>
      </c>
      <c r="V17" s="91">
        <f>SUM(V18:V25)</f>
        <v>573.3</v>
      </c>
      <c r="W17" s="92">
        <f>SUM(W18:W25)</f>
        <v>525</v>
      </c>
      <c r="X17" s="93">
        <f t="shared" si="6"/>
        <v>-48.299999999999955</v>
      </c>
      <c r="Y17" s="94">
        <f>W17/V17%</f>
        <v>91.57509157509158</v>
      </c>
      <c r="Z17" s="51">
        <f>W17/U17%</f>
        <v>22.89477127033274</v>
      </c>
      <c r="AA17" s="90">
        <f>SUM(AA18:AA25)</f>
        <v>904.6</v>
      </c>
      <c r="AB17" s="91">
        <f>SUM(AB18:AB25)</f>
        <v>8.6</v>
      </c>
      <c r="AC17" s="92">
        <f>SUM(AC18:AC25)</f>
        <v>9.1</v>
      </c>
      <c r="AD17" s="93">
        <f t="shared" si="8"/>
        <v>0.5</v>
      </c>
      <c r="AE17" s="94">
        <f>AC17/AB17%</f>
        <v>105.81395348837209</v>
      </c>
      <c r="AF17" s="51">
        <f t="shared" si="28"/>
        <v>1.0059694892770286</v>
      </c>
      <c r="AG17" s="90">
        <f>SUM(AG18:AG25)</f>
        <v>736.6999999999999</v>
      </c>
      <c r="AH17" s="91">
        <f>SUM(AH18:AH25)</f>
        <v>228.1</v>
      </c>
      <c r="AI17" s="92">
        <f>SUM(AI18:AI25)</f>
        <v>230.4</v>
      </c>
      <c r="AJ17" s="93">
        <f t="shared" si="10"/>
        <v>2.3000000000000114</v>
      </c>
      <c r="AK17" s="94">
        <f>AI17/AH17%</f>
        <v>101.00832967996493</v>
      </c>
      <c r="AL17" s="51">
        <f t="shared" si="29"/>
        <v>31.274602959142126</v>
      </c>
      <c r="AM17" s="90">
        <f>SUM(AM18:AM25)</f>
        <v>866.3</v>
      </c>
      <c r="AN17" s="91">
        <f>SUM(AN18:AN25)</f>
        <v>82.5</v>
      </c>
      <c r="AO17" s="92">
        <f>SUM(AO18:AO25)</f>
        <v>82.5</v>
      </c>
      <c r="AP17" s="93">
        <f t="shared" si="12"/>
        <v>0</v>
      </c>
      <c r="AQ17" s="94">
        <f>AO17/AN17%</f>
        <v>100</v>
      </c>
      <c r="AR17" s="51">
        <f t="shared" si="30"/>
        <v>9.523259840701835</v>
      </c>
      <c r="AS17" s="90">
        <f>SUM(AS18:AS25)</f>
        <v>155.4</v>
      </c>
      <c r="AT17" s="91">
        <f>SUM(AT18:AT25)</f>
        <v>24.7</v>
      </c>
      <c r="AU17" s="92">
        <f>SUM(AU18:AU25)</f>
        <v>27.6</v>
      </c>
      <c r="AV17" s="93">
        <f t="shared" si="14"/>
        <v>2.900000000000002</v>
      </c>
      <c r="AW17" s="94">
        <f>AU17/AT17%</f>
        <v>111.74089068825911</v>
      </c>
      <c r="AX17" s="51">
        <f t="shared" si="31"/>
        <v>17.760617760617762</v>
      </c>
      <c r="AY17" s="90">
        <f>SUM(AY18:AY25)</f>
        <v>2382.4</v>
      </c>
      <c r="AZ17" s="91">
        <f>SUM(AZ18:AZ25)</f>
        <v>211.8</v>
      </c>
      <c r="BA17" s="92">
        <f>SUM(BA18:BA25)</f>
        <v>192.6</v>
      </c>
      <c r="BB17" s="93">
        <f t="shared" si="16"/>
        <v>-19.200000000000017</v>
      </c>
      <c r="BC17" s="94">
        <f>BA17/AZ17%</f>
        <v>90.93484419263454</v>
      </c>
      <c r="BD17" s="51">
        <f t="shared" si="32"/>
        <v>8.084284754869039</v>
      </c>
      <c r="BE17" s="90">
        <f>SUM(BE18:BE25)</f>
        <v>33.6</v>
      </c>
      <c r="BF17" s="91">
        <f>SUM(BF18:BF25)</f>
        <v>3.4</v>
      </c>
      <c r="BG17" s="92">
        <f>SUM(BG18:BG25)</f>
        <v>13.6</v>
      </c>
      <c r="BH17" s="93">
        <f t="shared" si="18"/>
        <v>10.2</v>
      </c>
      <c r="BI17" s="94">
        <f>BG17/BF17%</f>
        <v>399.99999999999994</v>
      </c>
      <c r="BJ17" s="51">
        <f t="shared" si="33"/>
        <v>40.476190476190474</v>
      </c>
      <c r="BK17" s="90">
        <f>SUM(BK18:BK25)</f>
        <v>1236</v>
      </c>
      <c r="BL17" s="91">
        <f>SUM(BL18:BL25)</f>
        <v>243.6</v>
      </c>
      <c r="BM17" s="92">
        <f>SUM(BM18:BM25)</f>
        <v>294.5</v>
      </c>
      <c r="BN17" s="93">
        <f t="shared" si="20"/>
        <v>50.900000000000006</v>
      </c>
      <c r="BO17" s="94">
        <f>BM17/BL17%</f>
        <v>120.89490968801314</v>
      </c>
      <c r="BP17" s="51">
        <f t="shared" si="34"/>
        <v>23.82686084142395</v>
      </c>
      <c r="BQ17" s="90">
        <f>SUM(BQ18:BQ25)</f>
        <v>303.1</v>
      </c>
      <c r="BR17" s="91">
        <f>SUM(BR18:BR25)</f>
        <v>75.8</v>
      </c>
      <c r="BS17" s="92">
        <f>SUM(BS18:BS25)</f>
        <v>264.7</v>
      </c>
      <c r="BT17" s="93">
        <f t="shared" si="22"/>
        <v>188.89999999999998</v>
      </c>
      <c r="BU17" s="94">
        <f>BS17/BR17%</f>
        <v>349.2084432717678</v>
      </c>
      <c r="BV17" s="51">
        <f t="shared" si="35"/>
        <v>87.33091388980533</v>
      </c>
      <c r="BW17" s="46">
        <f t="shared" si="24"/>
        <v>14978.7</v>
      </c>
      <c r="BX17" s="96">
        <f t="shared" si="24"/>
        <v>2705</v>
      </c>
      <c r="BY17" s="96">
        <f t="shared" si="24"/>
        <v>2978.0999999999995</v>
      </c>
      <c r="BZ17" s="93">
        <f t="shared" si="36"/>
        <v>273.09999999999945</v>
      </c>
      <c r="CA17" s="94">
        <f t="shared" si="37"/>
        <v>110.09611829944545</v>
      </c>
      <c r="CB17" s="52">
        <f t="shared" si="38"/>
        <v>19.882232770534156</v>
      </c>
      <c r="CC17" s="97"/>
    </row>
    <row r="18" spans="1:81" s="105" customFormat="1" ht="12.75">
      <c r="A18" s="99" t="s">
        <v>36</v>
      </c>
      <c r="B18" s="100"/>
      <c r="C18" s="101">
        <v>4047.3</v>
      </c>
      <c r="D18" s="102">
        <v>771.8</v>
      </c>
      <c r="E18" s="103">
        <v>772.6</v>
      </c>
      <c r="F18" s="59">
        <f t="shared" si="25"/>
        <v>0.8000000000000682</v>
      </c>
      <c r="G18" s="60">
        <f>E18/D18%</f>
        <v>100.10365379632029</v>
      </c>
      <c r="H18" s="61">
        <f>E18/C18%</f>
        <v>19.089269389469525</v>
      </c>
      <c r="I18" s="104">
        <v>753.4</v>
      </c>
      <c r="J18" s="102">
        <v>128</v>
      </c>
      <c r="K18" s="103">
        <v>127</v>
      </c>
      <c r="L18" s="59">
        <f t="shared" si="2"/>
        <v>-1</v>
      </c>
      <c r="M18" s="60">
        <f>K18/J18%</f>
        <v>99.21875</v>
      </c>
      <c r="N18" s="63">
        <f t="shared" si="26"/>
        <v>16.856915317228566</v>
      </c>
      <c r="O18" s="101">
        <v>937.8</v>
      </c>
      <c r="P18" s="102">
        <v>234.4</v>
      </c>
      <c r="Q18" s="103">
        <v>275.1</v>
      </c>
      <c r="R18" s="59">
        <f t="shared" si="4"/>
        <v>40.70000000000002</v>
      </c>
      <c r="S18" s="60">
        <f>Q18/P18%</f>
        <v>117.36348122866896</v>
      </c>
      <c r="T18" s="63">
        <f t="shared" si="27"/>
        <v>29.334612923864366</v>
      </c>
      <c r="U18" s="101">
        <v>2293.1</v>
      </c>
      <c r="V18" s="102">
        <v>573.3</v>
      </c>
      <c r="W18" s="103">
        <v>525</v>
      </c>
      <c r="X18" s="59">
        <f t="shared" si="6"/>
        <v>-48.299999999999955</v>
      </c>
      <c r="Y18" s="60">
        <f>W18/V18%</f>
        <v>91.57509157509158</v>
      </c>
      <c r="Z18" s="63">
        <f>W18/U18%</f>
        <v>22.89477127033274</v>
      </c>
      <c r="AA18" s="101">
        <v>904.6</v>
      </c>
      <c r="AB18" s="102">
        <v>8.6</v>
      </c>
      <c r="AC18" s="103">
        <v>8.6</v>
      </c>
      <c r="AD18" s="59">
        <f t="shared" si="8"/>
        <v>0</v>
      </c>
      <c r="AE18" s="60">
        <f>AC18/AB18%</f>
        <v>100</v>
      </c>
      <c r="AF18" s="63">
        <f t="shared" si="28"/>
        <v>0.9506964404156534</v>
      </c>
      <c r="AG18" s="101">
        <v>656.8</v>
      </c>
      <c r="AH18" s="102">
        <v>208.1</v>
      </c>
      <c r="AI18" s="103">
        <v>208.4</v>
      </c>
      <c r="AJ18" s="59">
        <f t="shared" si="10"/>
        <v>0.30000000000001137</v>
      </c>
      <c r="AK18" s="60">
        <f>AI18/AH18%</f>
        <v>100.14416146083614</v>
      </c>
      <c r="AL18" s="63">
        <f t="shared" si="29"/>
        <v>31.72959805115713</v>
      </c>
      <c r="AM18" s="101">
        <v>856.5</v>
      </c>
      <c r="AN18" s="102">
        <v>72.7</v>
      </c>
      <c r="AO18" s="103">
        <v>72.7</v>
      </c>
      <c r="AP18" s="59">
        <f t="shared" si="12"/>
        <v>0</v>
      </c>
      <c r="AQ18" s="60">
        <f>AO18/AN18%</f>
        <v>100</v>
      </c>
      <c r="AR18" s="63">
        <f t="shared" si="30"/>
        <v>8.488032691185056</v>
      </c>
      <c r="AS18" s="101">
        <v>155.4</v>
      </c>
      <c r="AT18" s="102">
        <v>24.7</v>
      </c>
      <c r="AU18" s="103">
        <v>27.3</v>
      </c>
      <c r="AV18" s="59">
        <f t="shared" si="14"/>
        <v>2.6000000000000014</v>
      </c>
      <c r="AW18" s="60">
        <f>AU18/AT18%</f>
        <v>110.52631578947368</v>
      </c>
      <c r="AX18" s="63">
        <f t="shared" si="31"/>
        <v>17.56756756756757</v>
      </c>
      <c r="AY18" s="101">
        <v>2381.8</v>
      </c>
      <c r="AZ18" s="102">
        <v>211.8</v>
      </c>
      <c r="BA18" s="103">
        <v>116.5</v>
      </c>
      <c r="BB18" s="59">
        <f t="shared" si="16"/>
        <v>-95.30000000000001</v>
      </c>
      <c r="BC18" s="60">
        <f>BA18/AZ18%</f>
        <v>55.00472143531633</v>
      </c>
      <c r="BD18" s="63">
        <f t="shared" si="32"/>
        <v>4.891258711898564</v>
      </c>
      <c r="BE18" s="101">
        <v>33.6</v>
      </c>
      <c r="BF18" s="102">
        <v>3.4</v>
      </c>
      <c r="BG18" s="103">
        <v>12.4</v>
      </c>
      <c r="BH18" s="59">
        <f t="shared" si="18"/>
        <v>9</v>
      </c>
      <c r="BI18" s="60">
        <f>BG18/BF18%</f>
        <v>364.70588235294116</v>
      </c>
      <c r="BJ18" s="63">
        <f t="shared" si="33"/>
        <v>36.904761904761905</v>
      </c>
      <c r="BK18" s="101">
        <v>1229.6</v>
      </c>
      <c r="BL18" s="102">
        <v>242</v>
      </c>
      <c r="BM18" s="103">
        <v>283.7</v>
      </c>
      <c r="BN18" s="59">
        <f t="shared" si="20"/>
        <v>41.69999999999999</v>
      </c>
      <c r="BO18" s="60">
        <f>BM18/BL18%</f>
        <v>117.23140495867769</v>
      </c>
      <c r="BP18" s="63">
        <f t="shared" si="34"/>
        <v>23.072543916720885</v>
      </c>
      <c r="BQ18" s="101">
        <v>95.7</v>
      </c>
      <c r="BR18" s="102">
        <v>24</v>
      </c>
      <c r="BS18" s="103">
        <v>177.2</v>
      </c>
      <c r="BT18" s="59">
        <f t="shared" si="22"/>
        <v>153.2</v>
      </c>
      <c r="BU18" s="60">
        <f>BS18/BR18%</f>
        <v>738.3333333333333</v>
      </c>
      <c r="BV18" s="63">
        <f t="shared" si="35"/>
        <v>185.16196447230928</v>
      </c>
      <c r="BW18" s="64">
        <f t="shared" si="24"/>
        <v>14345.600000000002</v>
      </c>
      <c r="BX18" s="65">
        <f t="shared" si="24"/>
        <v>2502.8</v>
      </c>
      <c r="BY18" s="65">
        <f t="shared" si="24"/>
        <v>2606.4999999999995</v>
      </c>
      <c r="BZ18" s="59">
        <f t="shared" si="36"/>
        <v>103.69999999999936</v>
      </c>
      <c r="CA18" s="60">
        <f t="shared" si="37"/>
        <v>104.14335943743005</v>
      </c>
      <c r="CB18" s="66">
        <f t="shared" si="38"/>
        <v>18.169334151238004</v>
      </c>
      <c r="CC18" s="67"/>
    </row>
    <row r="19" spans="1:81" ht="12.75">
      <c r="A19" s="106" t="s">
        <v>37</v>
      </c>
      <c r="B19" s="107"/>
      <c r="C19" s="101">
        <v>123</v>
      </c>
      <c r="D19" s="108">
        <v>28.1</v>
      </c>
      <c r="E19" s="109">
        <v>34.2</v>
      </c>
      <c r="F19" s="59">
        <f t="shared" si="25"/>
        <v>6.100000000000001</v>
      </c>
      <c r="G19" s="60">
        <f>E19/D19%</f>
        <v>121.70818505338079</v>
      </c>
      <c r="H19" s="61">
        <f>E19/C19%</f>
        <v>27.80487804878049</v>
      </c>
      <c r="I19" s="104"/>
      <c r="J19" s="108"/>
      <c r="K19" s="109"/>
      <c r="L19" s="59">
        <f t="shared" si="2"/>
        <v>0</v>
      </c>
      <c r="M19" s="60"/>
      <c r="N19" s="63"/>
      <c r="O19" s="101">
        <v>128.7</v>
      </c>
      <c r="P19" s="108">
        <v>87.8</v>
      </c>
      <c r="Q19" s="109">
        <v>87.8</v>
      </c>
      <c r="R19" s="59">
        <f t="shared" si="4"/>
        <v>0</v>
      </c>
      <c r="S19" s="60">
        <f>Q19/P19%</f>
        <v>100</v>
      </c>
      <c r="T19" s="63">
        <f>Q19/O19%</f>
        <v>68.22066822066822</v>
      </c>
      <c r="U19" s="101"/>
      <c r="V19" s="108"/>
      <c r="W19" s="109"/>
      <c r="X19" s="59">
        <f t="shared" si="6"/>
        <v>0</v>
      </c>
      <c r="Y19" s="60"/>
      <c r="Z19" s="63"/>
      <c r="AA19" s="101"/>
      <c r="AB19" s="108"/>
      <c r="AC19" s="109"/>
      <c r="AD19" s="59">
        <f t="shared" si="8"/>
        <v>0</v>
      </c>
      <c r="AE19" s="60"/>
      <c r="AF19" s="63"/>
      <c r="AG19" s="101">
        <v>76.5</v>
      </c>
      <c r="AH19" s="108">
        <v>19.1</v>
      </c>
      <c r="AI19" s="109">
        <v>19.1</v>
      </c>
      <c r="AJ19" s="59">
        <f t="shared" si="10"/>
        <v>0</v>
      </c>
      <c r="AK19" s="60">
        <f>AI19/AH19%</f>
        <v>100</v>
      </c>
      <c r="AL19" s="63">
        <f t="shared" si="29"/>
        <v>24.96732026143791</v>
      </c>
      <c r="AM19" s="101"/>
      <c r="AN19" s="108"/>
      <c r="AO19" s="109"/>
      <c r="AP19" s="59">
        <f t="shared" si="12"/>
        <v>0</v>
      </c>
      <c r="AQ19" s="60"/>
      <c r="AR19" s="63"/>
      <c r="AS19" s="101"/>
      <c r="AT19" s="108"/>
      <c r="AU19" s="109"/>
      <c r="AV19" s="59">
        <f t="shared" si="14"/>
        <v>0</v>
      </c>
      <c r="AW19" s="60"/>
      <c r="AX19" s="63"/>
      <c r="AY19" s="101"/>
      <c r="AZ19" s="108"/>
      <c r="BA19" s="109"/>
      <c r="BB19" s="59">
        <f t="shared" si="16"/>
        <v>0</v>
      </c>
      <c r="BC19" s="60"/>
      <c r="BD19" s="63"/>
      <c r="BE19" s="101"/>
      <c r="BF19" s="108"/>
      <c r="BG19" s="109"/>
      <c r="BH19" s="59">
        <f t="shared" si="18"/>
        <v>0</v>
      </c>
      <c r="BI19" s="60"/>
      <c r="BJ19" s="63"/>
      <c r="BK19" s="101"/>
      <c r="BL19" s="108"/>
      <c r="BM19" s="109"/>
      <c r="BN19" s="59">
        <f t="shared" si="20"/>
        <v>0</v>
      </c>
      <c r="BO19" s="60"/>
      <c r="BP19" s="63"/>
      <c r="BQ19" s="101">
        <v>204.4</v>
      </c>
      <c r="BR19" s="108">
        <v>51.1</v>
      </c>
      <c r="BS19" s="109">
        <v>81.4</v>
      </c>
      <c r="BT19" s="59">
        <f t="shared" si="22"/>
        <v>30.300000000000004</v>
      </c>
      <c r="BU19" s="60">
        <f>BS19/BR19%</f>
        <v>159.29549902152644</v>
      </c>
      <c r="BV19" s="63">
        <f t="shared" si="35"/>
        <v>39.82387475538161</v>
      </c>
      <c r="BW19" s="64">
        <f t="shared" si="24"/>
        <v>532.6</v>
      </c>
      <c r="BX19" s="65">
        <f t="shared" si="24"/>
        <v>186.1</v>
      </c>
      <c r="BY19" s="65">
        <f t="shared" si="24"/>
        <v>222.5</v>
      </c>
      <c r="BZ19" s="59">
        <f t="shared" si="36"/>
        <v>36.400000000000006</v>
      </c>
      <c r="CA19" s="60">
        <f t="shared" si="37"/>
        <v>119.55937667920473</v>
      </c>
      <c r="CB19" s="66">
        <f t="shared" si="38"/>
        <v>41.776192264363495</v>
      </c>
      <c r="CC19" s="67"/>
    </row>
    <row r="20" spans="1:81" ht="12.75">
      <c r="A20" s="106" t="s">
        <v>38</v>
      </c>
      <c r="B20" s="107"/>
      <c r="C20" s="101">
        <v>65.8</v>
      </c>
      <c r="D20" s="108"/>
      <c r="E20" s="109"/>
      <c r="F20" s="59">
        <f t="shared" si="25"/>
        <v>0</v>
      </c>
      <c r="G20" s="60"/>
      <c r="H20" s="61">
        <f>E20/C20%</f>
        <v>0</v>
      </c>
      <c r="I20" s="104"/>
      <c r="J20" s="108"/>
      <c r="K20" s="109"/>
      <c r="L20" s="59">
        <f t="shared" si="2"/>
        <v>0</v>
      </c>
      <c r="M20" s="60"/>
      <c r="N20" s="63"/>
      <c r="O20" s="101"/>
      <c r="P20" s="108"/>
      <c r="Q20" s="109"/>
      <c r="R20" s="59">
        <f t="shared" si="4"/>
        <v>0</v>
      </c>
      <c r="S20" s="60"/>
      <c r="T20" s="63"/>
      <c r="U20" s="101"/>
      <c r="V20" s="108"/>
      <c r="W20" s="109"/>
      <c r="X20" s="59">
        <f t="shared" si="6"/>
        <v>0</v>
      </c>
      <c r="Y20" s="60"/>
      <c r="Z20" s="63"/>
      <c r="AA20" s="101"/>
      <c r="AB20" s="108"/>
      <c r="AC20" s="109"/>
      <c r="AD20" s="59">
        <f t="shared" si="8"/>
        <v>0</v>
      </c>
      <c r="AE20" s="60"/>
      <c r="AF20" s="63"/>
      <c r="AG20" s="101"/>
      <c r="AH20" s="108"/>
      <c r="AI20" s="109"/>
      <c r="AJ20" s="59">
        <f t="shared" si="10"/>
        <v>0</v>
      </c>
      <c r="AK20" s="60"/>
      <c r="AL20" s="63"/>
      <c r="AM20" s="101"/>
      <c r="AN20" s="108"/>
      <c r="AO20" s="109"/>
      <c r="AP20" s="59">
        <f t="shared" si="12"/>
        <v>0</v>
      </c>
      <c r="AQ20" s="60"/>
      <c r="AR20" s="63"/>
      <c r="AS20" s="101"/>
      <c r="AT20" s="108"/>
      <c r="AU20" s="109"/>
      <c r="AV20" s="59">
        <f t="shared" si="14"/>
        <v>0</v>
      </c>
      <c r="AW20" s="60"/>
      <c r="AX20" s="63"/>
      <c r="AY20" s="101"/>
      <c r="AZ20" s="108"/>
      <c r="BA20" s="109"/>
      <c r="BB20" s="59">
        <f t="shared" si="16"/>
        <v>0</v>
      </c>
      <c r="BC20" s="60"/>
      <c r="BD20" s="63"/>
      <c r="BE20" s="101"/>
      <c r="BF20" s="108"/>
      <c r="BG20" s="109"/>
      <c r="BH20" s="59">
        <f t="shared" si="18"/>
        <v>0</v>
      </c>
      <c r="BI20" s="60"/>
      <c r="BJ20" s="63"/>
      <c r="BK20" s="101"/>
      <c r="BL20" s="108"/>
      <c r="BM20" s="109"/>
      <c r="BN20" s="59">
        <f t="shared" si="20"/>
        <v>0</v>
      </c>
      <c r="BO20" s="60"/>
      <c r="BP20" s="63"/>
      <c r="BQ20" s="101"/>
      <c r="BR20" s="108"/>
      <c r="BS20" s="109"/>
      <c r="BT20" s="59">
        <f t="shared" si="22"/>
        <v>0</v>
      </c>
      <c r="BU20" s="60"/>
      <c r="BV20" s="63"/>
      <c r="BW20" s="64">
        <f t="shared" si="24"/>
        <v>65.8</v>
      </c>
      <c r="BX20" s="65">
        <f t="shared" si="24"/>
        <v>0</v>
      </c>
      <c r="BY20" s="65">
        <f t="shared" si="24"/>
        <v>0</v>
      </c>
      <c r="BZ20" s="59">
        <f t="shared" si="36"/>
        <v>0</v>
      </c>
      <c r="CA20" s="60"/>
      <c r="CB20" s="66">
        <f t="shared" si="38"/>
        <v>0</v>
      </c>
      <c r="CC20" s="67"/>
    </row>
    <row r="21" spans="1:81" ht="12.75">
      <c r="A21" s="110" t="s">
        <v>39</v>
      </c>
      <c r="B21" s="107"/>
      <c r="C21" s="101">
        <v>10</v>
      </c>
      <c r="D21" s="108">
        <v>2.8</v>
      </c>
      <c r="E21" s="109">
        <v>2.8</v>
      </c>
      <c r="F21" s="59">
        <f t="shared" si="25"/>
        <v>0</v>
      </c>
      <c r="G21" s="60">
        <f>E21/D21%</f>
        <v>100</v>
      </c>
      <c r="H21" s="61">
        <f>E21/C21%</f>
        <v>27.999999999999996</v>
      </c>
      <c r="I21" s="104"/>
      <c r="J21" s="108"/>
      <c r="K21" s="109"/>
      <c r="L21" s="59">
        <f t="shared" si="2"/>
        <v>0</v>
      </c>
      <c r="M21" s="60"/>
      <c r="N21" s="63"/>
      <c r="O21" s="101">
        <v>1.5</v>
      </c>
      <c r="P21" s="108">
        <v>0.3</v>
      </c>
      <c r="Q21" s="109">
        <v>0.5</v>
      </c>
      <c r="R21" s="59">
        <f t="shared" si="4"/>
        <v>0.2</v>
      </c>
      <c r="S21" s="60">
        <f>Q21/P21%</f>
        <v>166.66666666666666</v>
      </c>
      <c r="T21" s="63">
        <f>Q21/O21%</f>
        <v>33.333333333333336</v>
      </c>
      <c r="U21" s="101"/>
      <c r="V21" s="108"/>
      <c r="W21" s="109"/>
      <c r="X21" s="59">
        <f t="shared" si="6"/>
        <v>0</v>
      </c>
      <c r="Y21" s="60"/>
      <c r="Z21" s="63"/>
      <c r="AA21" s="101"/>
      <c r="AB21" s="108"/>
      <c r="AC21" s="109"/>
      <c r="AD21" s="59">
        <f t="shared" si="8"/>
        <v>0</v>
      </c>
      <c r="AE21" s="60"/>
      <c r="AF21" s="63"/>
      <c r="AG21" s="101">
        <v>3.4</v>
      </c>
      <c r="AH21" s="108">
        <v>0.9</v>
      </c>
      <c r="AI21" s="109"/>
      <c r="AJ21" s="59">
        <f t="shared" si="10"/>
        <v>-0.9</v>
      </c>
      <c r="AK21" s="60"/>
      <c r="AL21" s="63"/>
      <c r="AM21" s="101"/>
      <c r="AN21" s="108"/>
      <c r="AO21" s="109"/>
      <c r="AP21" s="59">
        <f t="shared" si="12"/>
        <v>0</v>
      </c>
      <c r="AQ21" s="60"/>
      <c r="AR21" s="63"/>
      <c r="AS21" s="101"/>
      <c r="AT21" s="108"/>
      <c r="AU21" s="109"/>
      <c r="AV21" s="59">
        <f t="shared" si="14"/>
        <v>0</v>
      </c>
      <c r="AW21" s="60"/>
      <c r="AX21" s="63"/>
      <c r="AY21" s="101">
        <v>0.6</v>
      </c>
      <c r="AZ21" s="108"/>
      <c r="BA21" s="109"/>
      <c r="BB21" s="59">
        <f t="shared" si="16"/>
        <v>0</v>
      </c>
      <c r="BC21" s="60"/>
      <c r="BD21" s="63"/>
      <c r="BE21" s="101"/>
      <c r="BF21" s="108"/>
      <c r="BG21" s="109"/>
      <c r="BH21" s="59">
        <f t="shared" si="18"/>
        <v>0</v>
      </c>
      <c r="BI21" s="60"/>
      <c r="BJ21" s="63"/>
      <c r="BK21" s="101">
        <v>6.4</v>
      </c>
      <c r="BL21" s="108">
        <v>1.6</v>
      </c>
      <c r="BM21" s="109">
        <v>1.7</v>
      </c>
      <c r="BN21" s="59">
        <f t="shared" si="20"/>
        <v>0.09999999999999987</v>
      </c>
      <c r="BO21" s="60">
        <f>BM21/BL21%</f>
        <v>106.25</v>
      </c>
      <c r="BP21" s="63">
        <f>BM21/BK21%</f>
        <v>26.5625</v>
      </c>
      <c r="BQ21" s="101">
        <v>3</v>
      </c>
      <c r="BR21" s="108">
        <v>0.7</v>
      </c>
      <c r="BS21" s="109">
        <v>2.7</v>
      </c>
      <c r="BT21" s="59">
        <f t="shared" si="22"/>
        <v>2</v>
      </c>
      <c r="BU21" s="60">
        <f>BS21/BR21%</f>
        <v>385.7142857142858</v>
      </c>
      <c r="BV21" s="63">
        <f>BS21/BQ21%</f>
        <v>90.00000000000001</v>
      </c>
      <c r="BW21" s="64">
        <f t="shared" si="24"/>
        <v>24.9</v>
      </c>
      <c r="BX21" s="65">
        <f t="shared" si="24"/>
        <v>6.3</v>
      </c>
      <c r="BY21" s="65">
        <f t="shared" si="24"/>
        <v>7.7</v>
      </c>
      <c r="BZ21" s="59">
        <f t="shared" si="36"/>
        <v>1.4000000000000004</v>
      </c>
      <c r="CA21" s="60">
        <f t="shared" si="37"/>
        <v>122.22222222222223</v>
      </c>
      <c r="CB21" s="66">
        <f t="shared" si="38"/>
        <v>30.923694779116467</v>
      </c>
      <c r="CC21" s="67"/>
    </row>
    <row r="22" spans="1:81" ht="12.75">
      <c r="A22" s="106" t="s">
        <v>40</v>
      </c>
      <c r="B22" s="107"/>
      <c r="C22" s="101"/>
      <c r="D22" s="108"/>
      <c r="E22" s="109"/>
      <c r="F22" s="59">
        <f t="shared" si="25"/>
        <v>0</v>
      </c>
      <c r="G22" s="60"/>
      <c r="H22" s="61"/>
      <c r="I22" s="104"/>
      <c r="J22" s="108"/>
      <c r="K22" s="109"/>
      <c r="L22" s="59">
        <f t="shared" si="2"/>
        <v>0</v>
      </c>
      <c r="M22" s="60"/>
      <c r="N22" s="63"/>
      <c r="O22" s="101"/>
      <c r="P22" s="108"/>
      <c r="Q22" s="109"/>
      <c r="R22" s="59">
        <f t="shared" si="4"/>
        <v>0</v>
      </c>
      <c r="S22" s="60"/>
      <c r="T22" s="63"/>
      <c r="U22" s="101"/>
      <c r="V22" s="108"/>
      <c r="W22" s="109"/>
      <c r="X22" s="59">
        <f t="shared" si="6"/>
        <v>0</v>
      </c>
      <c r="Y22" s="60"/>
      <c r="Z22" s="63"/>
      <c r="AA22" s="101"/>
      <c r="AB22" s="108"/>
      <c r="AC22" s="109"/>
      <c r="AD22" s="59">
        <f t="shared" si="8"/>
        <v>0</v>
      </c>
      <c r="AE22" s="60"/>
      <c r="AF22" s="63"/>
      <c r="AG22" s="101"/>
      <c r="AH22" s="108"/>
      <c r="AI22" s="109"/>
      <c r="AJ22" s="59">
        <f t="shared" si="10"/>
        <v>0</v>
      </c>
      <c r="AK22" s="60"/>
      <c r="AL22" s="63"/>
      <c r="AM22" s="101"/>
      <c r="AN22" s="108"/>
      <c r="AO22" s="109"/>
      <c r="AP22" s="59">
        <f t="shared" si="12"/>
        <v>0</v>
      </c>
      <c r="AQ22" s="60"/>
      <c r="AR22" s="63"/>
      <c r="AS22" s="101"/>
      <c r="AT22" s="108"/>
      <c r="AU22" s="109"/>
      <c r="AV22" s="59">
        <f t="shared" si="14"/>
        <v>0</v>
      </c>
      <c r="AW22" s="60"/>
      <c r="AX22" s="63"/>
      <c r="AY22" s="101"/>
      <c r="AZ22" s="108"/>
      <c r="BA22" s="109"/>
      <c r="BB22" s="59">
        <f t="shared" si="16"/>
        <v>0</v>
      </c>
      <c r="BC22" s="60"/>
      <c r="BD22" s="63"/>
      <c r="BE22" s="101"/>
      <c r="BF22" s="108"/>
      <c r="BG22" s="109"/>
      <c r="BH22" s="59">
        <f t="shared" si="18"/>
        <v>0</v>
      </c>
      <c r="BI22" s="60"/>
      <c r="BJ22" s="63"/>
      <c r="BK22" s="101"/>
      <c r="BL22" s="108"/>
      <c r="BM22" s="109"/>
      <c r="BN22" s="59">
        <f t="shared" si="20"/>
        <v>0</v>
      </c>
      <c r="BO22" s="60"/>
      <c r="BP22" s="63"/>
      <c r="BQ22" s="101"/>
      <c r="BR22" s="108"/>
      <c r="BS22" s="109"/>
      <c r="BT22" s="59">
        <f t="shared" si="22"/>
        <v>0</v>
      </c>
      <c r="BU22" s="60"/>
      <c r="BV22" s="63"/>
      <c r="BW22" s="64">
        <f t="shared" si="24"/>
        <v>0</v>
      </c>
      <c r="BX22" s="65">
        <f t="shared" si="24"/>
        <v>0</v>
      </c>
      <c r="BY22" s="65">
        <f t="shared" si="24"/>
        <v>0</v>
      </c>
      <c r="BZ22" s="59">
        <f t="shared" si="36"/>
        <v>0</v>
      </c>
      <c r="CA22" s="60"/>
      <c r="CB22" s="66"/>
      <c r="CC22" s="67"/>
    </row>
    <row r="23" spans="1:81" ht="12.75">
      <c r="A23" s="111" t="s">
        <v>41</v>
      </c>
      <c r="B23" s="112"/>
      <c r="C23" s="113"/>
      <c r="D23" s="114"/>
      <c r="E23" s="115">
        <v>30.7</v>
      </c>
      <c r="F23" s="59">
        <f t="shared" si="25"/>
        <v>30.7</v>
      </c>
      <c r="G23" s="60"/>
      <c r="H23" s="61"/>
      <c r="I23" s="116"/>
      <c r="J23" s="114"/>
      <c r="K23" s="115">
        <v>2.4</v>
      </c>
      <c r="L23" s="59">
        <f t="shared" si="2"/>
        <v>2.4</v>
      </c>
      <c r="M23" s="60"/>
      <c r="N23" s="63"/>
      <c r="O23" s="113"/>
      <c r="P23" s="114"/>
      <c r="Q23" s="115">
        <v>1.4</v>
      </c>
      <c r="R23" s="59">
        <f t="shared" si="4"/>
        <v>1.4</v>
      </c>
      <c r="S23" s="60"/>
      <c r="T23" s="63"/>
      <c r="U23" s="113"/>
      <c r="V23" s="114"/>
      <c r="W23" s="115"/>
      <c r="X23" s="59">
        <f t="shared" si="6"/>
        <v>0</v>
      </c>
      <c r="Y23" s="60"/>
      <c r="Z23" s="63"/>
      <c r="AA23" s="113"/>
      <c r="AB23" s="114"/>
      <c r="AC23" s="115">
        <v>0.5</v>
      </c>
      <c r="AD23" s="59">
        <f t="shared" si="8"/>
        <v>0.5</v>
      </c>
      <c r="AE23" s="60"/>
      <c r="AF23" s="63"/>
      <c r="AG23" s="113"/>
      <c r="AH23" s="114"/>
      <c r="AI23" s="115">
        <v>2.9</v>
      </c>
      <c r="AJ23" s="59">
        <f t="shared" si="10"/>
        <v>2.9</v>
      </c>
      <c r="AK23" s="60"/>
      <c r="AL23" s="63"/>
      <c r="AM23" s="113">
        <v>9.8</v>
      </c>
      <c r="AN23" s="114">
        <v>9.8</v>
      </c>
      <c r="AO23" s="115">
        <v>9.8</v>
      </c>
      <c r="AP23" s="59">
        <f t="shared" si="12"/>
        <v>0</v>
      </c>
      <c r="AQ23" s="60"/>
      <c r="AR23" s="63"/>
      <c r="AS23" s="113"/>
      <c r="AT23" s="114"/>
      <c r="AU23" s="115">
        <v>0.3</v>
      </c>
      <c r="AV23" s="59">
        <f t="shared" si="14"/>
        <v>0.3</v>
      </c>
      <c r="AW23" s="60"/>
      <c r="AX23" s="63"/>
      <c r="AY23" s="113"/>
      <c r="AZ23" s="114"/>
      <c r="BA23" s="115">
        <v>76.1</v>
      </c>
      <c r="BB23" s="59">
        <f t="shared" si="16"/>
        <v>76.1</v>
      </c>
      <c r="BC23" s="60"/>
      <c r="BD23" s="63"/>
      <c r="BE23" s="113"/>
      <c r="BF23" s="114"/>
      <c r="BG23" s="115">
        <v>1.2</v>
      </c>
      <c r="BH23" s="59">
        <f t="shared" si="18"/>
        <v>1.2</v>
      </c>
      <c r="BI23" s="60"/>
      <c r="BJ23" s="63"/>
      <c r="BK23" s="113"/>
      <c r="BL23" s="114"/>
      <c r="BM23" s="115">
        <v>9.1</v>
      </c>
      <c r="BN23" s="59">
        <v>0</v>
      </c>
      <c r="BO23" s="60"/>
      <c r="BP23" s="63"/>
      <c r="BQ23" s="113"/>
      <c r="BR23" s="114"/>
      <c r="BS23" s="115">
        <v>3.4</v>
      </c>
      <c r="BT23" s="59">
        <f t="shared" si="22"/>
        <v>3.4</v>
      </c>
      <c r="BU23" s="60"/>
      <c r="BV23" s="63"/>
      <c r="BW23" s="64">
        <f t="shared" si="24"/>
        <v>9.8</v>
      </c>
      <c r="BX23" s="65">
        <f t="shared" si="24"/>
        <v>9.8</v>
      </c>
      <c r="BY23" s="65">
        <f t="shared" si="24"/>
        <v>137.8</v>
      </c>
      <c r="BZ23" s="59">
        <f t="shared" si="36"/>
        <v>128</v>
      </c>
      <c r="CA23" s="60"/>
      <c r="CB23" s="66"/>
      <c r="CC23" s="67"/>
    </row>
    <row r="24" spans="1:81" ht="12.75">
      <c r="A24" s="110" t="s">
        <v>42</v>
      </c>
      <c r="B24" s="117"/>
      <c r="C24" s="56"/>
      <c r="D24" s="57"/>
      <c r="E24" s="58">
        <v>3.6</v>
      </c>
      <c r="F24" s="59">
        <f t="shared" si="25"/>
        <v>3.6</v>
      </c>
      <c r="G24" s="60"/>
      <c r="H24" s="61"/>
      <c r="I24" s="62"/>
      <c r="J24" s="57"/>
      <c r="K24" s="58"/>
      <c r="L24" s="59">
        <f t="shared" si="2"/>
        <v>0</v>
      </c>
      <c r="M24" s="60"/>
      <c r="N24" s="63"/>
      <c r="O24" s="56"/>
      <c r="P24" s="57"/>
      <c r="Q24" s="58"/>
      <c r="R24" s="59">
        <f t="shared" si="4"/>
        <v>0</v>
      </c>
      <c r="S24" s="60"/>
      <c r="T24" s="63"/>
      <c r="U24" s="56"/>
      <c r="V24" s="57"/>
      <c r="W24" s="58"/>
      <c r="X24" s="59">
        <f t="shared" si="6"/>
        <v>0</v>
      </c>
      <c r="Y24" s="60"/>
      <c r="Z24" s="63"/>
      <c r="AA24" s="56"/>
      <c r="AB24" s="57"/>
      <c r="AC24" s="58">
        <v>0</v>
      </c>
      <c r="AD24" s="59">
        <f t="shared" si="8"/>
        <v>0</v>
      </c>
      <c r="AE24" s="60"/>
      <c r="AF24" s="63"/>
      <c r="AG24" s="56"/>
      <c r="AH24" s="57"/>
      <c r="AI24" s="58"/>
      <c r="AJ24" s="59">
        <f t="shared" si="10"/>
        <v>0</v>
      </c>
      <c r="AK24" s="60"/>
      <c r="AL24" s="63"/>
      <c r="AM24" s="56"/>
      <c r="AN24" s="57"/>
      <c r="AO24" s="58"/>
      <c r="AP24" s="59">
        <f t="shared" si="12"/>
        <v>0</v>
      </c>
      <c r="AQ24" s="60"/>
      <c r="AR24" s="63"/>
      <c r="AS24" s="56"/>
      <c r="AT24" s="57"/>
      <c r="AU24" s="58"/>
      <c r="AV24" s="59">
        <f t="shared" si="14"/>
        <v>0</v>
      </c>
      <c r="AW24" s="60"/>
      <c r="AX24" s="63"/>
      <c r="AY24" s="56"/>
      <c r="AZ24" s="57"/>
      <c r="BA24" s="58"/>
      <c r="BB24" s="59">
        <f t="shared" si="16"/>
        <v>0</v>
      </c>
      <c r="BC24" s="60"/>
      <c r="BD24" s="63"/>
      <c r="BE24" s="56"/>
      <c r="BF24" s="57"/>
      <c r="BG24" s="58"/>
      <c r="BH24" s="59">
        <f t="shared" si="18"/>
        <v>0</v>
      </c>
      <c r="BI24" s="60"/>
      <c r="BJ24" s="63"/>
      <c r="BK24" s="56"/>
      <c r="BL24" s="57"/>
      <c r="BM24" s="58"/>
      <c r="BN24" s="59">
        <f t="shared" si="20"/>
        <v>0</v>
      </c>
      <c r="BO24" s="60"/>
      <c r="BP24" s="63"/>
      <c r="BQ24" s="56"/>
      <c r="BR24" s="57"/>
      <c r="BS24" s="58"/>
      <c r="BT24" s="59">
        <f t="shared" si="22"/>
        <v>0</v>
      </c>
      <c r="BU24" s="60"/>
      <c r="BV24" s="63"/>
      <c r="BW24" s="64"/>
      <c r="BX24" s="65">
        <f t="shared" si="24"/>
        <v>0</v>
      </c>
      <c r="BY24" s="65">
        <f t="shared" si="24"/>
        <v>3.6</v>
      </c>
      <c r="BZ24" s="59">
        <f t="shared" si="36"/>
        <v>3.6</v>
      </c>
      <c r="CA24" s="60"/>
      <c r="CB24" s="66"/>
      <c r="CC24" s="118"/>
    </row>
    <row r="25" spans="1:81" ht="12.75">
      <c r="A25" s="110" t="s">
        <v>43</v>
      </c>
      <c r="B25" s="117"/>
      <c r="C25" s="56"/>
      <c r="D25" s="57"/>
      <c r="E25" s="58"/>
      <c r="F25" s="59">
        <f t="shared" si="25"/>
        <v>0</v>
      </c>
      <c r="G25" s="60"/>
      <c r="H25" s="61"/>
      <c r="I25" s="62"/>
      <c r="J25" s="57"/>
      <c r="K25" s="58"/>
      <c r="L25" s="59">
        <f t="shared" si="2"/>
        <v>0</v>
      </c>
      <c r="M25" s="60"/>
      <c r="N25" s="63"/>
      <c r="O25" s="56"/>
      <c r="P25" s="57"/>
      <c r="Q25" s="58"/>
      <c r="R25" s="59">
        <f t="shared" si="4"/>
        <v>0</v>
      </c>
      <c r="S25" s="60"/>
      <c r="T25" s="63"/>
      <c r="U25" s="56"/>
      <c r="V25" s="57"/>
      <c r="W25" s="58"/>
      <c r="X25" s="59">
        <f t="shared" si="6"/>
        <v>0</v>
      </c>
      <c r="Y25" s="60"/>
      <c r="Z25" s="63"/>
      <c r="AA25" s="56"/>
      <c r="AB25" s="57"/>
      <c r="AC25" s="58"/>
      <c r="AD25" s="59">
        <f t="shared" si="8"/>
        <v>0</v>
      </c>
      <c r="AE25" s="60"/>
      <c r="AF25" s="63"/>
      <c r="AG25" s="56"/>
      <c r="AH25" s="57"/>
      <c r="AI25" s="58"/>
      <c r="AJ25" s="59">
        <f t="shared" si="10"/>
        <v>0</v>
      </c>
      <c r="AK25" s="60"/>
      <c r="AL25" s="63"/>
      <c r="AM25" s="56"/>
      <c r="AN25" s="57"/>
      <c r="AO25" s="58"/>
      <c r="AP25" s="59">
        <f t="shared" si="12"/>
        <v>0</v>
      </c>
      <c r="AQ25" s="60"/>
      <c r="AR25" s="63"/>
      <c r="AS25" s="56"/>
      <c r="AT25" s="57"/>
      <c r="AU25" s="58"/>
      <c r="AV25" s="59">
        <f t="shared" si="14"/>
        <v>0</v>
      </c>
      <c r="AW25" s="60"/>
      <c r="AX25" s="63"/>
      <c r="AY25" s="56"/>
      <c r="AZ25" s="57"/>
      <c r="BA25" s="58"/>
      <c r="BB25" s="59">
        <f t="shared" si="16"/>
        <v>0</v>
      </c>
      <c r="BC25" s="60"/>
      <c r="BD25" s="63"/>
      <c r="BE25" s="56"/>
      <c r="BF25" s="57"/>
      <c r="BG25" s="58"/>
      <c r="BH25" s="59">
        <f t="shared" si="18"/>
        <v>0</v>
      </c>
      <c r="BI25" s="60"/>
      <c r="BJ25" s="63"/>
      <c r="BK25" s="56"/>
      <c r="BL25" s="57"/>
      <c r="BM25" s="58"/>
      <c r="BN25" s="59">
        <f t="shared" si="20"/>
        <v>0</v>
      </c>
      <c r="BO25" s="60"/>
      <c r="BP25" s="63"/>
      <c r="BQ25" s="56"/>
      <c r="BR25" s="57"/>
      <c r="BS25" s="58"/>
      <c r="BT25" s="59">
        <f t="shared" si="22"/>
        <v>0</v>
      </c>
      <c r="BU25" s="60"/>
      <c r="BV25" s="63"/>
      <c r="BW25" s="64"/>
      <c r="BX25" s="65">
        <f aca="true" t="shared" si="39" ref="BX25:BY27">D25+J25+P25+V25+AB25+AH25+AN25+AT25+AZ25+BF25+BL25+BR25</f>
        <v>0</v>
      </c>
      <c r="BY25" s="65">
        <f t="shared" si="39"/>
        <v>0</v>
      </c>
      <c r="BZ25" s="59">
        <f t="shared" si="36"/>
        <v>0</v>
      </c>
      <c r="CA25" s="60"/>
      <c r="CB25" s="66"/>
      <c r="CC25" s="118"/>
    </row>
    <row r="26" spans="1:80" s="53" customFormat="1" ht="12.75">
      <c r="A26" s="44" t="s">
        <v>44</v>
      </c>
      <c r="B26" s="45"/>
      <c r="C26" s="46">
        <f>SUM(C27:C30)</f>
        <v>83028.5</v>
      </c>
      <c r="D26" s="47">
        <f>SUM(D27:D30)</f>
        <v>0</v>
      </c>
      <c r="E26" s="48">
        <f>SUM(E27:E30)</f>
        <v>0.2</v>
      </c>
      <c r="F26" s="47"/>
      <c r="G26" s="49"/>
      <c r="H26" s="61">
        <f>E26/C26%</f>
        <v>0.00024088114322190574</v>
      </c>
      <c r="I26" s="48">
        <f>SUM(I27:I30)</f>
        <v>5771.7</v>
      </c>
      <c r="J26" s="47">
        <f>SUM(J27:J30)</f>
        <v>0</v>
      </c>
      <c r="K26" s="48">
        <f>SUM(K27:K30)</f>
        <v>1263.3</v>
      </c>
      <c r="L26" s="47"/>
      <c r="M26" s="49"/>
      <c r="N26" s="51">
        <f t="shared" si="26"/>
        <v>21.887832007900617</v>
      </c>
      <c r="O26" s="46">
        <f>SUM(O27:O30)</f>
        <v>40916.3</v>
      </c>
      <c r="P26" s="47">
        <f>SUM(P27:P30)</f>
        <v>0</v>
      </c>
      <c r="Q26" s="48">
        <f>SUM(Q27:Q30)</f>
        <v>2785.6000000000004</v>
      </c>
      <c r="R26" s="47"/>
      <c r="S26" s="49"/>
      <c r="T26" s="51">
        <f t="shared" si="27"/>
        <v>6.808044715675661</v>
      </c>
      <c r="U26" s="46">
        <f>SUM(U27:U30)</f>
        <v>382</v>
      </c>
      <c r="V26" s="47">
        <f>SUM(V27:V30)</f>
        <v>0</v>
      </c>
      <c r="W26" s="48">
        <f>SUM(W27:W30)</f>
        <v>139.5</v>
      </c>
      <c r="X26" s="47"/>
      <c r="Y26" s="49"/>
      <c r="Z26" s="51">
        <f>W26/U26%</f>
        <v>36.518324607329845</v>
      </c>
      <c r="AA26" s="46">
        <f>SUM(AA27:AA30)</f>
        <v>6068.299999999999</v>
      </c>
      <c r="AB26" s="47">
        <f>SUM(AB27:AB30)</f>
        <v>0</v>
      </c>
      <c r="AC26" s="48">
        <f>SUM(AC27:AC30)</f>
        <v>1696.1</v>
      </c>
      <c r="AD26" s="47"/>
      <c r="AE26" s="49"/>
      <c r="AF26" s="51">
        <f t="shared" si="28"/>
        <v>27.950167262660056</v>
      </c>
      <c r="AG26" s="46">
        <f>SUM(AG27:AG30)</f>
        <v>34833.6</v>
      </c>
      <c r="AH26" s="47">
        <f>SUM(AH27:AH30)</f>
        <v>0</v>
      </c>
      <c r="AI26" s="48">
        <f>SUM(AI27:AI30)</f>
        <v>2122.3</v>
      </c>
      <c r="AJ26" s="47"/>
      <c r="AK26" s="49"/>
      <c r="AL26" s="51">
        <f t="shared" si="29"/>
        <v>6.092680630196133</v>
      </c>
      <c r="AM26" s="46">
        <f>SUM(AM27:AM30)</f>
        <v>7275.6</v>
      </c>
      <c r="AN26" s="47">
        <f>SUM(AN27:AN30)</f>
        <v>0</v>
      </c>
      <c r="AO26" s="48">
        <f>SUM(AO27:AO30)</f>
        <v>2096.4</v>
      </c>
      <c r="AP26" s="47"/>
      <c r="AQ26" s="49"/>
      <c r="AR26" s="51">
        <f t="shared" si="30"/>
        <v>28.81411842322283</v>
      </c>
      <c r="AS26" s="46">
        <f>SUM(AS27:AS30)</f>
        <v>7071.299999999999</v>
      </c>
      <c r="AT26" s="47">
        <f>SUM(AT27:AT30)</f>
        <v>0</v>
      </c>
      <c r="AU26" s="48">
        <f>SUM(AU27:AU30)</f>
        <v>1668.1</v>
      </c>
      <c r="AV26" s="47"/>
      <c r="AW26" s="49"/>
      <c r="AX26" s="51">
        <f t="shared" si="31"/>
        <v>23.589721833326262</v>
      </c>
      <c r="AY26" s="46">
        <f>SUM(AY27:AY30)</f>
        <v>997.5</v>
      </c>
      <c r="AZ26" s="47">
        <f>SUM(AZ27:AZ30)</f>
        <v>0</v>
      </c>
      <c r="BA26" s="48">
        <f>SUM(BA27:BA30)</f>
        <v>139.5</v>
      </c>
      <c r="BB26" s="47"/>
      <c r="BC26" s="49"/>
      <c r="BD26" s="51">
        <f t="shared" si="32"/>
        <v>13.984962406015038</v>
      </c>
      <c r="BE26" s="46">
        <f>SUM(BE27:BE30)</f>
        <v>7015.1</v>
      </c>
      <c r="BF26" s="47">
        <f>SUM(BF27:BF30)</f>
        <v>0</v>
      </c>
      <c r="BG26" s="48">
        <f>SUM(BG27:BG30)</f>
        <v>1057.5</v>
      </c>
      <c r="BH26" s="47"/>
      <c r="BI26" s="49"/>
      <c r="BJ26" s="51">
        <f t="shared" si="33"/>
        <v>15.07462473806503</v>
      </c>
      <c r="BK26" s="46">
        <f>SUM(BK27:BK30)</f>
        <v>107548.59999999999</v>
      </c>
      <c r="BL26" s="47">
        <f>SUM(BL27:BL30)</f>
        <v>0</v>
      </c>
      <c r="BM26" s="48">
        <f>SUM(BM27:BM30)</f>
        <v>3170.9000000000005</v>
      </c>
      <c r="BN26" s="47"/>
      <c r="BO26" s="49"/>
      <c r="BP26" s="51">
        <f t="shared" si="34"/>
        <v>2.948341493985046</v>
      </c>
      <c r="BQ26" s="46">
        <f>SUM(BQ27:BQ30)</f>
        <v>176277.1</v>
      </c>
      <c r="BR26" s="47">
        <f>SUM(BR27:BR30)</f>
        <v>0</v>
      </c>
      <c r="BS26" s="48">
        <f>SUM(BS27:BS30)</f>
        <v>5779.5</v>
      </c>
      <c r="BT26" s="47"/>
      <c r="BU26" s="49"/>
      <c r="BV26" s="51">
        <f t="shared" si="35"/>
        <v>3.278644815463835</v>
      </c>
      <c r="BW26" s="46">
        <f aca="true" t="shared" si="40" ref="BW26:BY31">C26+I26+O26+U26+AA26+AG26+AM26+AS26+AY26+BE26+BK26+BQ26</f>
        <v>477185.6</v>
      </c>
      <c r="BX26" s="119">
        <f t="shared" si="39"/>
        <v>0</v>
      </c>
      <c r="BY26" s="119">
        <f t="shared" si="39"/>
        <v>21918.9</v>
      </c>
      <c r="BZ26" s="120"/>
      <c r="CA26" s="121"/>
      <c r="CB26" s="52">
        <f t="shared" si="38"/>
        <v>4.593369959194075</v>
      </c>
    </row>
    <row r="27" spans="1:80" s="105" customFormat="1" ht="12.75">
      <c r="A27" s="122" t="s">
        <v>45</v>
      </c>
      <c r="B27" s="123"/>
      <c r="C27" s="56"/>
      <c r="D27" s="57"/>
      <c r="E27" s="58"/>
      <c r="F27" s="59">
        <f>E27-D27</f>
        <v>0</v>
      </c>
      <c r="G27" s="60"/>
      <c r="H27" s="61"/>
      <c r="I27" s="62">
        <v>4801.5</v>
      </c>
      <c r="J27" s="57"/>
      <c r="K27" s="58">
        <v>1123.8</v>
      </c>
      <c r="L27" s="59"/>
      <c r="M27" s="60"/>
      <c r="N27" s="63">
        <f t="shared" si="26"/>
        <v>23.40518587941268</v>
      </c>
      <c r="O27" s="56">
        <v>10156.1</v>
      </c>
      <c r="P27" s="57"/>
      <c r="Q27" s="58">
        <v>2506.8</v>
      </c>
      <c r="R27" s="59"/>
      <c r="S27" s="60"/>
      <c r="T27" s="63">
        <f t="shared" si="27"/>
        <v>24.682703006075165</v>
      </c>
      <c r="U27" s="56"/>
      <c r="V27" s="57"/>
      <c r="W27" s="58"/>
      <c r="X27" s="59">
        <f t="shared" si="6"/>
        <v>0</v>
      </c>
      <c r="Y27" s="60"/>
      <c r="Z27" s="63"/>
      <c r="AA27" s="56">
        <v>3153.2</v>
      </c>
      <c r="AB27" s="57"/>
      <c r="AC27" s="58">
        <v>1556.6</v>
      </c>
      <c r="AD27" s="59"/>
      <c r="AE27" s="60"/>
      <c r="AF27" s="63">
        <f t="shared" si="28"/>
        <v>49.36572370924775</v>
      </c>
      <c r="AG27" s="56">
        <v>7374.2</v>
      </c>
      <c r="AH27" s="57"/>
      <c r="AI27" s="58">
        <v>1843.5</v>
      </c>
      <c r="AJ27" s="59"/>
      <c r="AK27" s="60"/>
      <c r="AL27" s="63">
        <f t="shared" si="29"/>
        <v>24.99932196034824</v>
      </c>
      <c r="AM27" s="56">
        <v>4362.8</v>
      </c>
      <c r="AN27" s="57"/>
      <c r="AO27" s="58">
        <v>1906.9</v>
      </c>
      <c r="AP27" s="59"/>
      <c r="AQ27" s="60"/>
      <c r="AR27" s="63">
        <f t="shared" si="30"/>
        <v>43.7081690657376</v>
      </c>
      <c r="AS27" s="56">
        <v>3682.7</v>
      </c>
      <c r="AT27" s="57"/>
      <c r="AU27" s="58">
        <v>1528.6</v>
      </c>
      <c r="AV27" s="59"/>
      <c r="AW27" s="60"/>
      <c r="AX27" s="63">
        <f t="shared" si="31"/>
        <v>41.50758954028294</v>
      </c>
      <c r="AY27" s="56"/>
      <c r="AZ27" s="57"/>
      <c r="BA27" s="58"/>
      <c r="BB27" s="59"/>
      <c r="BC27" s="60"/>
      <c r="BD27" s="63"/>
      <c r="BE27" s="56">
        <v>3329.5</v>
      </c>
      <c r="BF27" s="57"/>
      <c r="BG27" s="58">
        <v>918</v>
      </c>
      <c r="BH27" s="59"/>
      <c r="BI27" s="60"/>
      <c r="BJ27" s="63">
        <f t="shared" si="33"/>
        <v>27.57170746358312</v>
      </c>
      <c r="BK27" s="56">
        <v>9942.8</v>
      </c>
      <c r="BL27" s="57"/>
      <c r="BM27" s="58">
        <v>2802.3</v>
      </c>
      <c r="BN27" s="59"/>
      <c r="BO27" s="60"/>
      <c r="BP27" s="63">
        <f t="shared" si="34"/>
        <v>28.1842137023776</v>
      </c>
      <c r="BQ27" s="56">
        <v>6707.8</v>
      </c>
      <c r="BR27" s="57"/>
      <c r="BS27" s="58">
        <v>1470</v>
      </c>
      <c r="BT27" s="59"/>
      <c r="BU27" s="60"/>
      <c r="BV27" s="63">
        <f t="shared" si="35"/>
        <v>21.91478577178807</v>
      </c>
      <c r="BW27" s="64">
        <f t="shared" si="40"/>
        <v>53510.600000000006</v>
      </c>
      <c r="BX27" s="65">
        <f t="shared" si="39"/>
        <v>0</v>
      </c>
      <c r="BY27" s="65">
        <f>E27+K27+Q27+W27+AC27+AI27+AO27+AU27+BA27+BG27+BM27+BS27</f>
        <v>15656.5</v>
      </c>
      <c r="BZ27" s="59"/>
      <c r="CA27" s="60"/>
      <c r="CB27" s="66">
        <f>BY27/BW27%</f>
        <v>29.258688932660064</v>
      </c>
    </row>
    <row r="28" spans="1:80" s="105" customFormat="1" ht="12.75">
      <c r="A28" s="124" t="s">
        <v>46</v>
      </c>
      <c r="B28" s="123"/>
      <c r="C28" s="56">
        <v>0.2</v>
      </c>
      <c r="D28" s="57"/>
      <c r="E28" s="58">
        <v>0.2</v>
      </c>
      <c r="F28" s="59"/>
      <c r="G28" s="60"/>
      <c r="H28" s="61">
        <f>E28/C28%</f>
        <v>100</v>
      </c>
      <c r="I28" s="62">
        <v>140.9</v>
      </c>
      <c r="J28" s="57"/>
      <c r="K28" s="58">
        <v>139.5</v>
      </c>
      <c r="L28" s="59"/>
      <c r="M28" s="60"/>
      <c r="N28" s="63">
        <f t="shared" si="26"/>
        <v>99.00638750887154</v>
      </c>
      <c r="O28" s="56">
        <v>281.6</v>
      </c>
      <c r="P28" s="57"/>
      <c r="Q28" s="58">
        <v>278.8</v>
      </c>
      <c r="R28" s="59"/>
      <c r="S28" s="60"/>
      <c r="T28" s="63">
        <f t="shared" si="27"/>
        <v>99.00568181818181</v>
      </c>
      <c r="U28" s="56">
        <v>140.9</v>
      </c>
      <c r="V28" s="57"/>
      <c r="W28" s="58">
        <v>139.5</v>
      </c>
      <c r="X28" s="59"/>
      <c r="Y28" s="60"/>
      <c r="Z28" s="63">
        <f>W28/U28%</f>
        <v>99.00638750887154</v>
      </c>
      <c r="AA28" s="56">
        <v>140.9</v>
      </c>
      <c r="AB28" s="57"/>
      <c r="AC28" s="58">
        <v>139.5</v>
      </c>
      <c r="AD28" s="59"/>
      <c r="AE28" s="60"/>
      <c r="AF28" s="63">
        <f t="shared" si="28"/>
        <v>99.00638750887154</v>
      </c>
      <c r="AG28" s="56">
        <v>281.6</v>
      </c>
      <c r="AH28" s="57"/>
      <c r="AI28" s="58">
        <v>278.8</v>
      </c>
      <c r="AJ28" s="59"/>
      <c r="AK28" s="60"/>
      <c r="AL28" s="63">
        <f t="shared" si="29"/>
        <v>99.00568181818181</v>
      </c>
      <c r="AM28" s="56">
        <v>140.9</v>
      </c>
      <c r="AN28" s="57"/>
      <c r="AO28" s="58">
        <v>139.5</v>
      </c>
      <c r="AP28" s="59"/>
      <c r="AQ28" s="60"/>
      <c r="AR28" s="63">
        <f t="shared" si="30"/>
        <v>99.00638750887154</v>
      </c>
      <c r="AS28" s="56">
        <v>140.9</v>
      </c>
      <c r="AT28" s="57"/>
      <c r="AU28" s="58">
        <v>139.5</v>
      </c>
      <c r="AV28" s="59"/>
      <c r="AW28" s="60"/>
      <c r="AX28" s="63">
        <f t="shared" si="31"/>
        <v>99.00638750887154</v>
      </c>
      <c r="AY28" s="56">
        <v>140.9</v>
      </c>
      <c r="AZ28" s="57"/>
      <c r="BA28" s="58">
        <v>139.5</v>
      </c>
      <c r="BB28" s="59"/>
      <c r="BC28" s="60"/>
      <c r="BD28" s="63">
        <f t="shared" si="32"/>
        <v>99.00638750887154</v>
      </c>
      <c r="BE28" s="56">
        <v>140.9</v>
      </c>
      <c r="BF28" s="57"/>
      <c r="BG28" s="58">
        <v>139.5</v>
      </c>
      <c r="BH28" s="59"/>
      <c r="BI28" s="60"/>
      <c r="BJ28" s="63">
        <f t="shared" si="33"/>
        <v>99.00638750887154</v>
      </c>
      <c r="BK28" s="56">
        <v>281.6</v>
      </c>
      <c r="BL28" s="57"/>
      <c r="BM28" s="58">
        <v>278.8</v>
      </c>
      <c r="BN28" s="59"/>
      <c r="BO28" s="60"/>
      <c r="BP28" s="63">
        <f t="shared" si="34"/>
        <v>99.00568181818181</v>
      </c>
      <c r="BQ28" s="56">
        <v>281.6</v>
      </c>
      <c r="BR28" s="57"/>
      <c r="BS28" s="58">
        <v>278.8</v>
      </c>
      <c r="BT28" s="59"/>
      <c r="BU28" s="60"/>
      <c r="BV28" s="63">
        <f t="shared" si="35"/>
        <v>99.00568181818181</v>
      </c>
      <c r="BW28" s="64">
        <f t="shared" si="40"/>
        <v>2112.9</v>
      </c>
      <c r="BX28" s="65"/>
      <c r="BY28" s="65">
        <f>E28+K28+Q28+W28+AC28+AI28+AO28+AU28+BA28+BG28+BM28+BS28</f>
        <v>2091.9</v>
      </c>
      <c r="BZ28" s="59"/>
      <c r="CA28" s="60"/>
      <c r="CB28" s="66">
        <f>BY28/BW28%</f>
        <v>99.00610535283259</v>
      </c>
    </row>
    <row r="29" spans="1:82" s="105" customFormat="1" ht="12.75">
      <c r="A29" s="122" t="s">
        <v>47</v>
      </c>
      <c r="B29" s="123"/>
      <c r="C29" s="56">
        <v>83028.3</v>
      </c>
      <c r="D29" s="57"/>
      <c r="E29" s="58"/>
      <c r="F29" s="59">
        <f>E29-D29</f>
        <v>0</v>
      </c>
      <c r="G29" s="60"/>
      <c r="H29" s="61"/>
      <c r="I29" s="62">
        <v>829.3</v>
      </c>
      <c r="J29" s="57"/>
      <c r="K29" s="58"/>
      <c r="L29" s="59">
        <f t="shared" si="2"/>
        <v>0</v>
      </c>
      <c r="M29" s="60"/>
      <c r="N29" s="63">
        <f t="shared" si="26"/>
        <v>0</v>
      </c>
      <c r="O29" s="56">
        <v>30478.6</v>
      </c>
      <c r="P29" s="57"/>
      <c r="Q29" s="58"/>
      <c r="R29" s="59"/>
      <c r="S29" s="60"/>
      <c r="T29" s="63">
        <f t="shared" si="27"/>
        <v>0</v>
      </c>
      <c r="U29" s="56">
        <v>241.1</v>
      </c>
      <c r="V29" s="57"/>
      <c r="W29" s="58"/>
      <c r="X29" s="59">
        <f t="shared" si="6"/>
        <v>0</v>
      </c>
      <c r="Y29" s="60"/>
      <c r="Z29" s="63">
        <f>W29/U29%</f>
        <v>0</v>
      </c>
      <c r="AA29" s="56">
        <v>2774.2</v>
      </c>
      <c r="AB29" s="57"/>
      <c r="AC29" s="58"/>
      <c r="AD29" s="59">
        <f t="shared" si="8"/>
        <v>0</v>
      </c>
      <c r="AE29" s="60"/>
      <c r="AF29" s="63">
        <f t="shared" si="28"/>
        <v>0</v>
      </c>
      <c r="AG29" s="56">
        <v>27177.8</v>
      </c>
      <c r="AH29" s="57"/>
      <c r="AI29" s="58"/>
      <c r="AJ29" s="59"/>
      <c r="AK29" s="60"/>
      <c r="AL29" s="63">
        <f t="shared" si="29"/>
        <v>0</v>
      </c>
      <c r="AM29" s="56">
        <v>2771.9</v>
      </c>
      <c r="AN29" s="57"/>
      <c r="AO29" s="58">
        <v>50</v>
      </c>
      <c r="AP29" s="59"/>
      <c r="AQ29" s="60"/>
      <c r="AR29" s="63">
        <f t="shared" si="30"/>
        <v>1.8038168765106966</v>
      </c>
      <c r="AS29" s="56">
        <v>3247.7</v>
      </c>
      <c r="AT29" s="57"/>
      <c r="AU29" s="58"/>
      <c r="AV29" s="59">
        <f t="shared" si="14"/>
        <v>0</v>
      </c>
      <c r="AW29" s="60"/>
      <c r="AX29" s="63"/>
      <c r="AY29" s="56">
        <v>856.6</v>
      </c>
      <c r="AZ29" s="57"/>
      <c r="BA29" s="58">
        <v>0</v>
      </c>
      <c r="BB29" s="59"/>
      <c r="BC29" s="60"/>
      <c r="BD29" s="63">
        <f t="shared" si="32"/>
        <v>0</v>
      </c>
      <c r="BE29" s="56">
        <v>3544.7</v>
      </c>
      <c r="BF29" s="57"/>
      <c r="BG29" s="58"/>
      <c r="BH29" s="59"/>
      <c r="BI29" s="60"/>
      <c r="BJ29" s="63">
        <f t="shared" si="33"/>
        <v>0</v>
      </c>
      <c r="BK29" s="56">
        <v>97234.4</v>
      </c>
      <c r="BL29" s="57"/>
      <c r="BM29" s="58"/>
      <c r="BN29" s="59"/>
      <c r="BO29" s="60"/>
      <c r="BP29" s="63">
        <f t="shared" si="34"/>
        <v>0</v>
      </c>
      <c r="BQ29" s="56">
        <v>169287.7</v>
      </c>
      <c r="BR29" s="57"/>
      <c r="BS29" s="58">
        <v>4030.7</v>
      </c>
      <c r="BT29" s="59"/>
      <c r="BU29" s="60"/>
      <c r="BV29" s="63">
        <f t="shared" si="35"/>
        <v>2.380976290657856</v>
      </c>
      <c r="BW29" s="64">
        <f t="shared" si="40"/>
        <v>421472.30000000005</v>
      </c>
      <c r="BX29" s="65">
        <f t="shared" si="40"/>
        <v>0</v>
      </c>
      <c r="BY29" s="65">
        <f t="shared" si="40"/>
        <v>4080.7</v>
      </c>
      <c r="BZ29" s="59"/>
      <c r="CA29" s="60"/>
      <c r="CB29" s="66">
        <f t="shared" si="38"/>
        <v>0.9682012317298192</v>
      </c>
      <c r="CC29" s="125"/>
      <c r="CD29" s="125"/>
    </row>
    <row r="30" spans="1:82" s="105" customFormat="1" ht="12.75">
      <c r="A30" s="122" t="s">
        <v>48</v>
      </c>
      <c r="B30" s="123"/>
      <c r="C30" s="56"/>
      <c r="D30" s="57"/>
      <c r="E30" s="58"/>
      <c r="F30" s="59">
        <f>E30-D30</f>
        <v>0</v>
      </c>
      <c r="G30" s="60"/>
      <c r="H30" s="61"/>
      <c r="I30" s="62"/>
      <c r="J30" s="57"/>
      <c r="K30" s="58"/>
      <c r="L30" s="59">
        <f t="shared" si="2"/>
        <v>0</v>
      </c>
      <c r="M30" s="60"/>
      <c r="N30" s="63"/>
      <c r="O30" s="56"/>
      <c r="P30" s="57"/>
      <c r="Q30" s="58"/>
      <c r="R30" s="59">
        <f t="shared" si="4"/>
        <v>0</v>
      </c>
      <c r="S30" s="60"/>
      <c r="T30" s="63"/>
      <c r="U30" s="56"/>
      <c r="V30" s="57"/>
      <c r="W30" s="58"/>
      <c r="X30" s="59">
        <f t="shared" si="6"/>
        <v>0</v>
      </c>
      <c r="Y30" s="60"/>
      <c r="Z30" s="63"/>
      <c r="AA30" s="56"/>
      <c r="AB30" s="57"/>
      <c r="AC30" s="58"/>
      <c r="AD30" s="59">
        <f t="shared" si="8"/>
        <v>0</v>
      </c>
      <c r="AE30" s="60"/>
      <c r="AF30" s="63"/>
      <c r="AG30" s="56"/>
      <c r="AH30" s="57"/>
      <c r="AI30" s="58"/>
      <c r="AJ30" s="59">
        <f t="shared" si="10"/>
        <v>0</v>
      </c>
      <c r="AK30" s="60"/>
      <c r="AL30" s="63"/>
      <c r="AM30" s="56"/>
      <c r="AN30" s="57"/>
      <c r="AO30" s="58"/>
      <c r="AP30" s="59">
        <f t="shared" si="12"/>
        <v>0</v>
      </c>
      <c r="AQ30" s="60"/>
      <c r="AR30" s="63"/>
      <c r="AS30" s="56"/>
      <c r="AT30" s="57"/>
      <c r="AU30" s="58"/>
      <c r="AV30" s="59">
        <f t="shared" si="14"/>
        <v>0</v>
      </c>
      <c r="AW30" s="60"/>
      <c r="AX30" s="63"/>
      <c r="AY30" s="56"/>
      <c r="AZ30" s="57"/>
      <c r="BA30" s="58"/>
      <c r="BB30" s="59"/>
      <c r="BC30" s="60"/>
      <c r="BD30" s="63"/>
      <c r="BE30" s="56"/>
      <c r="BF30" s="57"/>
      <c r="BG30" s="58"/>
      <c r="BH30" s="59"/>
      <c r="BI30" s="60"/>
      <c r="BJ30" s="63"/>
      <c r="BK30" s="56">
        <v>89.8</v>
      </c>
      <c r="BL30" s="57"/>
      <c r="BM30" s="58">
        <v>89.8</v>
      </c>
      <c r="BN30" s="59"/>
      <c r="BO30" s="60"/>
      <c r="BP30" s="63">
        <f t="shared" si="34"/>
        <v>100</v>
      </c>
      <c r="BQ30" s="56"/>
      <c r="BR30" s="57"/>
      <c r="BS30" s="58"/>
      <c r="BT30" s="59"/>
      <c r="BU30" s="60"/>
      <c r="BV30" s="63"/>
      <c r="BW30" s="64">
        <f t="shared" si="40"/>
        <v>89.8</v>
      </c>
      <c r="BX30" s="65">
        <f t="shared" si="40"/>
        <v>0</v>
      </c>
      <c r="BY30" s="65">
        <f t="shared" si="40"/>
        <v>89.8</v>
      </c>
      <c r="BZ30" s="59"/>
      <c r="CA30" s="60"/>
      <c r="CB30" s="66">
        <f t="shared" si="38"/>
        <v>100</v>
      </c>
      <c r="CC30" s="125"/>
      <c r="CD30" s="125"/>
    </row>
    <row r="31" spans="1:82" s="136" customFormat="1" ht="13.5" thickBot="1">
      <c r="A31" s="126" t="s">
        <v>49</v>
      </c>
      <c r="B31" s="127"/>
      <c r="C31" s="128">
        <f>C9+C26</f>
        <v>168362</v>
      </c>
      <c r="D31" s="129"/>
      <c r="E31" s="129">
        <f>E9+E26</f>
        <v>17682.399999999998</v>
      </c>
      <c r="F31" s="129"/>
      <c r="G31" s="130"/>
      <c r="H31" s="131">
        <f>E31/C31%</f>
        <v>10.502607476746533</v>
      </c>
      <c r="I31" s="132">
        <f>I9+I26</f>
        <v>9644.7</v>
      </c>
      <c r="J31" s="129"/>
      <c r="K31" s="129">
        <f>K9+K26</f>
        <v>1810.6999999999998</v>
      </c>
      <c r="L31" s="129"/>
      <c r="M31" s="130"/>
      <c r="N31" s="133">
        <f t="shared" si="26"/>
        <v>18.774041701659975</v>
      </c>
      <c r="O31" s="128">
        <f>O9+O26</f>
        <v>46444.4</v>
      </c>
      <c r="P31" s="129"/>
      <c r="Q31" s="129">
        <f>Q9+Q26</f>
        <v>4179.1</v>
      </c>
      <c r="R31" s="129"/>
      <c r="S31" s="130"/>
      <c r="T31" s="133">
        <f t="shared" si="27"/>
        <v>8.998070811551017</v>
      </c>
      <c r="U31" s="128">
        <f>U9+U26</f>
        <v>9359.2</v>
      </c>
      <c r="V31" s="129"/>
      <c r="W31" s="129">
        <f>W9+W26</f>
        <v>2091.2</v>
      </c>
      <c r="X31" s="129"/>
      <c r="Y31" s="130"/>
      <c r="Z31" s="133">
        <f>W31/U31%</f>
        <v>22.343790067527134</v>
      </c>
      <c r="AA31" s="128">
        <f>AA9+AA26</f>
        <v>11982.8</v>
      </c>
      <c r="AB31" s="129"/>
      <c r="AC31" s="129">
        <f>AC9+AC26</f>
        <v>1937.1999999999998</v>
      </c>
      <c r="AD31" s="129"/>
      <c r="AE31" s="130"/>
      <c r="AF31" s="133">
        <f t="shared" si="28"/>
        <v>16.16650532429816</v>
      </c>
      <c r="AG31" s="128">
        <f>AG9+AG26</f>
        <v>38403.299999999996</v>
      </c>
      <c r="AH31" s="129"/>
      <c r="AI31" s="129">
        <f>AI9+AI26</f>
        <v>2859.7000000000003</v>
      </c>
      <c r="AJ31" s="129"/>
      <c r="AK31" s="130"/>
      <c r="AL31" s="133">
        <f t="shared" si="29"/>
        <v>7.446495483461058</v>
      </c>
      <c r="AM31" s="128">
        <f>AM9+AM26</f>
        <v>11734.7</v>
      </c>
      <c r="AN31" s="129"/>
      <c r="AO31" s="129">
        <f>AO9+AO26</f>
        <v>2595.2000000000003</v>
      </c>
      <c r="AP31" s="129"/>
      <c r="AQ31" s="130"/>
      <c r="AR31" s="133">
        <f t="shared" si="30"/>
        <v>22.11560585272738</v>
      </c>
      <c r="AS31" s="128">
        <f>AS9+AS26</f>
        <v>10761.699999999999</v>
      </c>
      <c r="AT31" s="129"/>
      <c r="AU31" s="129">
        <f>AU9+AU26</f>
        <v>1872.5</v>
      </c>
      <c r="AV31" s="129"/>
      <c r="AW31" s="130"/>
      <c r="AX31" s="133">
        <f t="shared" si="31"/>
        <v>17.39966733880335</v>
      </c>
      <c r="AY31" s="128">
        <f>AY9+AY26</f>
        <v>9648</v>
      </c>
      <c r="AZ31" s="129"/>
      <c r="BA31" s="129">
        <f>BA9+BA26</f>
        <v>1011.6</v>
      </c>
      <c r="BB31" s="129"/>
      <c r="BC31" s="130"/>
      <c r="BD31" s="133">
        <f t="shared" si="32"/>
        <v>10.485074626865671</v>
      </c>
      <c r="BE31" s="128">
        <f>BE9+BE26</f>
        <v>8985</v>
      </c>
      <c r="BF31" s="129"/>
      <c r="BG31" s="129">
        <f>BG9+BG26</f>
        <v>1215.1</v>
      </c>
      <c r="BH31" s="129"/>
      <c r="BI31" s="130"/>
      <c r="BJ31" s="133">
        <f t="shared" si="33"/>
        <v>13.523650528658877</v>
      </c>
      <c r="BK31" s="128">
        <f>BK9+BK26</f>
        <v>111492.49999999999</v>
      </c>
      <c r="BL31" s="129"/>
      <c r="BM31" s="129">
        <f>BM9+BM26</f>
        <v>3776.3000000000006</v>
      </c>
      <c r="BN31" s="129"/>
      <c r="BO31" s="130"/>
      <c r="BP31" s="133">
        <f t="shared" si="34"/>
        <v>3.387043971567595</v>
      </c>
      <c r="BQ31" s="128">
        <f>BQ9+BQ26</f>
        <v>184187.6</v>
      </c>
      <c r="BR31" s="129"/>
      <c r="BS31" s="129">
        <f>BS9+BS26</f>
        <v>7711.8</v>
      </c>
      <c r="BT31" s="129"/>
      <c r="BU31" s="130"/>
      <c r="BV31" s="133">
        <f t="shared" si="35"/>
        <v>4.186926807233495</v>
      </c>
      <c r="BW31" s="129">
        <f t="shared" si="40"/>
        <v>621005.9</v>
      </c>
      <c r="BX31" s="129">
        <f t="shared" si="40"/>
        <v>0</v>
      </c>
      <c r="BY31" s="129">
        <f t="shared" si="40"/>
        <v>48742.8</v>
      </c>
      <c r="BZ31" s="129"/>
      <c r="CA31" s="130"/>
      <c r="CB31" s="134">
        <f t="shared" si="38"/>
        <v>7.849007553712453</v>
      </c>
      <c r="CC31" s="135"/>
      <c r="CD31" s="135"/>
    </row>
    <row r="32" spans="3:82" ht="12.75"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>
        <v>-1931.2</v>
      </c>
      <c r="BL32" s="118"/>
      <c r="BM32" s="118">
        <v>-1931.2</v>
      </c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</row>
    <row r="33" spans="2:82" ht="12.75">
      <c r="B33" s="12"/>
      <c r="C33" s="12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</row>
    <row r="34" spans="3:82" ht="12.75"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</row>
    <row r="35" spans="3:82" ht="12.75"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</row>
    <row r="36" spans="3:82" ht="12.75"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  <c r="BQ36" s="118"/>
      <c r="BR36" s="118"/>
      <c r="BS36" s="118"/>
      <c r="BT36" s="118"/>
      <c r="BU36" s="118"/>
      <c r="BV36" s="118"/>
      <c r="BW36" s="118"/>
      <c r="BX36" s="118"/>
      <c r="BY36" s="118"/>
      <c r="BZ36" s="118"/>
      <c r="CA36" s="118"/>
      <c r="CB36" s="118"/>
      <c r="CC36" s="118"/>
      <c r="CD36" s="118"/>
    </row>
    <row r="37" spans="3:82" ht="12.75"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</row>
    <row r="38" spans="3:82" ht="15"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  <c r="BV38" s="118"/>
      <c r="BW38" s="118"/>
      <c r="BX38" s="137"/>
      <c r="BY38" s="118"/>
      <c r="BZ38" s="118"/>
      <c r="CA38" s="118"/>
      <c r="CB38" s="118"/>
      <c r="CC38" s="118"/>
      <c r="CD38" s="118"/>
    </row>
    <row r="39" spans="3:82" ht="12.75"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</row>
    <row r="40" spans="3:82" ht="12.75"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</row>
    <row r="41" spans="3:82" ht="12.75"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8"/>
      <c r="BW41" s="118"/>
      <c r="BX41" s="118"/>
      <c r="BY41" s="118"/>
      <c r="BZ41" s="118"/>
      <c r="CA41" s="118"/>
      <c r="CB41" s="118"/>
      <c r="CC41" s="118"/>
      <c r="CD41" s="118"/>
    </row>
    <row r="42" ht="12.75">
      <c r="BX42" s="138"/>
    </row>
    <row r="43" ht="12.75">
      <c r="BX43" s="138"/>
    </row>
  </sheetData>
  <sheetProtection/>
  <mergeCells count="40">
    <mergeCell ref="BL7:BM7"/>
    <mergeCell ref="BN7:BO7"/>
    <mergeCell ref="BR7:BS7"/>
    <mergeCell ref="BT7:BU7"/>
    <mergeCell ref="BX7:BY7"/>
    <mergeCell ref="BZ7:CA7"/>
    <mergeCell ref="AT7:AU7"/>
    <mergeCell ref="AV7:AW7"/>
    <mergeCell ref="AZ7:BA7"/>
    <mergeCell ref="BB7:BC7"/>
    <mergeCell ref="BF7:BG7"/>
    <mergeCell ref="BH7:BI7"/>
    <mergeCell ref="AB7:AC7"/>
    <mergeCell ref="AD7:AE7"/>
    <mergeCell ref="AH7:AI7"/>
    <mergeCell ref="AJ7:AK7"/>
    <mergeCell ref="AN7:AO7"/>
    <mergeCell ref="AP7:AQ7"/>
    <mergeCell ref="BQ6:BV6"/>
    <mergeCell ref="BW6:CB6"/>
    <mergeCell ref="D7:E7"/>
    <mergeCell ref="F7:G7"/>
    <mergeCell ref="J7:K7"/>
    <mergeCell ref="L7:M7"/>
    <mergeCell ref="P7:Q7"/>
    <mergeCell ref="R7:S7"/>
    <mergeCell ref="V7:W7"/>
    <mergeCell ref="X7:Y7"/>
    <mergeCell ref="AG6:AL6"/>
    <mergeCell ref="AM6:AR6"/>
    <mergeCell ref="AS6:AX6"/>
    <mergeCell ref="AY6:BD6"/>
    <mergeCell ref="BE6:BJ6"/>
    <mergeCell ref="BK6:BP6"/>
    <mergeCell ref="D3:Q3"/>
    <mergeCell ref="C6:H6"/>
    <mergeCell ref="I6:N6"/>
    <mergeCell ref="O6:T6"/>
    <mergeCell ref="U6:Z6"/>
    <mergeCell ref="AA6:AF6"/>
  </mergeCells>
  <printOptions/>
  <pageMargins left="0.1968503937007874" right="0.1968503937007874" top="0.984251968503937" bottom="0.1968503937007874" header="0.5905511811023623" footer="0.1968503937007874"/>
  <pageSetup horizontalDpi="600" verticalDpi="600" orientation="landscape" paperSize="9" scale="68" r:id="rId1"/>
  <colBreaks count="4" manualBreakCount="4">
    <brk id="20" max="65535" man="1"/>
    <brk id="38" max="32" man="1"/>
    <brk id="56" max="32" man="1"/>
    <brk id="74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Petina</cp:lastModifiedBy>
  <dcterms:created xsi:type="dcterms:W3CDTF">2012-05-11T11:59:22Z</dcterms:created>
  <dcterms:modified xsi:type="dcterms:W3CDTF">2012-05-11T11:59:43Z</dcterms:modified>
  <cp:category/>
  <cp:version/>
  <cp:contentType/>
  <cp:contentStatus/>
</cp:coreProperties>
</file>